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svitvarova\Documents\výzvy\NPO_NPŽP\_NOVÉ PORADENSTVÍ\2_2026_renovační pas pro obytné budovy\"/>
    </mc:Choice>
  </mc:AlternateContent>
  <xr:revisionPtr revIDLastSave="0" documentId="13_ncr:1_{7C29D45A-6BC0-41A3-9DB8-740B90B7D8DB}" xr6:coauthVersionLast="47" xr6:coauthVersionMax="47" xr10:uidLastSave="{00000000-0000-0000-0000-000000000000}"/>
  <workbookProtection workbookAlgorithmName="SHA-512" workbookHashValue="XVeIRIpjXhonWoEUkHifXGdRbran8obg5xMf9x1mtZkntfueys9Nsknj6Xk25bONKyECqF6vhsSTXXbc9LSf4w==" workbookSaltValue="Lw3lVtibFo1Su/efcQ0qcg==" workbookSpinCount="100000" lockStructure="1"/>
  <bookViews>
    <workbookView xWindow="-120" yWindow="-120" windowWidth="29040" windowHeight="15720" xr2:uid="{8C024A34-554D-45BE-8323-80CDC9041299}"/>
  </bookViews>
  <sheets>
    <sheet name="Pokyny k vyplnění" sheetId="2" r:id="rId1"/>
    <sheet name="Výpočtový nástroj" sheetId="3" r:id="rId2"/>
    <sheet name="Definice decilů" sheetId="1" r:id="rId3"/>
    <sheet name="Data" sheetId="4" state="hidden" r:id="rId4"/>
  </sheets>
  <definedNames>
    <definedName name="_xlnm.Print_Area" localSheetId="2">'Definice decilů'!$A$2:$O$21</definedName>
    <definedName name="_xlnm.Print_Area" localSheetId="0">'Pokyny k vyplnění'!$A$1:$I$37</definedName>
    <definedName name="_xlnm.Print_Area" localSheetId="1">'Výpočtový nástroj'!$A$1:$B$47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7" i="3" l="1"/>
  <c r="B29" i="3"/>
  <c r="A45" i="3"/>
  <c r="C3" i="4" a="1"/>
  <c r="B28" i="3"/>
  <c r="B2" i="4" s="1"/>
  <c r="B31" i="3" l="1" a="1"/>
  <c r="B3" i="4"/>
  <c r="B10" i="4"/>
  <c r="B9" i="4"/>
  <c r="B8" i="4"/>
  <c r="B7" i="4"/>
  <c r="B11" i="4"/>
  <c r="B6" i="4"/>
  <c r="B5" i="4"/>
  <c r="B4" i="4"/>
  <c r="E12" i="1"/>
  <c r="E11" i="1"/>
  <c r="E10" i="1"/>
  <c r="E9" i="1"/>
  <c r="E8" i="1"/>
  <c r="E7" i="1"/>
  <c r="E6" i="1"/>
  <c r="E5" i="1"/>
  <c r="E4" i="1"/>
  <c r="E3" i="1"/>
  <c r="B39" i="3" l="1"/>
  <c r="B36" i="3" l="1"/>
  <c r="B3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Hrbek Jakub</author>
  </authors>
  <commentList>
    <comment ref="C35" authorId="0" shapeId="0" xr:uid="{288364C1-0608-4E83-9597-2B29F72418BF}">
      <text>
        <r>
          <rPr>
            <b/>
            <sz val="9"/>
            <color indexed="81"/>
            <rFont val="Tahoma"/>
            <family val="2"/>
            <charset val="238"/>
          </rPr>
          <t xml:space="preserve">Nápověda:
</t>
        </r>
        <r>
          <rPr>
            <sz val="10"/>
            <color indexed="81"/>
            <rFont val="Segoe UI"/>
            <family val="2"/>
            <charset val="238"/>
          </rPr>
          <t>řádek 45 DP = základ daně po odečtení ztráty
řádek 77 DP = daň celkem po úpravě o daňový bonus
řádek 77a = daňový bonus po odpočtu daně
řádek 32.3 = pojistné po slevě
řádek 16 = pojistné za rok
DP "daňové přiznání" Přiznání k dani z příjmu fyzických osob
PSP "přehled sociální pojištění" Přehled o příjmech a výdajích OSVČ
PZP " přehled zdravotní pojištění" Přehled OSVČ za rok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36" authorId="0" shapeId="0" xr:uid="{A737067F-8592-4971-BB69-3110A48ED379}">
      <text>
        <r>
          <rPr>
            <b/>
            <sz val="10"/>
            <color indexed="81"/>
            <rFont val="Segoe UI"/>
            <family val="2"/>
            <charset val="238"/>
          </rPr>
          <t>Nápověda:</t>
        </r>
        <r>
          <rPr>
            <sz val="10"/>
            <color indexed="81"/>
            <rFont val="Segoe UI"/>
            <family val="2"/>
            <charset val="238"/>
          </rPr>
          <t xml:space="preserve">
Svobodná povolání, poradci, projektanti, auditoři, architekti, lékaři, advokáti apod. = 40%
Řemeslné živnosti = 80%
Ostatní živnosti = 60%
Pronájem = 30%
výdajový paušál = horní hranice příjmu pro příslušné pásmo paušálního režimu * příslušné procento / 100 
např: 1.000.000 Kč * 0,6 = 600.000 Kč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<sst xmlns="http://schemas.openxmlformats.org/spreadsheetml/2006/main" count="118" uniqueCount="103">
  <si>
    <t>Decil - Horní hranice čistých peněžních příjmů</t>
  </si>
  <si>
    <t>Domácnost</t>
  </si>
  <si>
    <t>Osoba v čele</t>
  </si>
  <si>
    <t>Další děti a osoby</t>
  </si>
  <si>
    <t>Děti do 13 let</t>
  </si>
  <si>
    <t>Spotřební jednotky</t>
  </si>
  <si>
    <t>Jednotlivec</t>
  </si>
  <si>
    <t>Samoživitel(ka) s 1 dítětem do 13 let</t>
  </si>
  <si>
    <t>Samoživitel(ka) s 2 dětmi do 13 let</t>
  </si>
  <si>
    <t>Bezdětný pár</t>
  </si>
  <si>
    <t>Rodina s 1 dítětem do 13 let</t>
  </si>
  <si>
    <t>Rodina s 2 dětmi do 13 let</t>
  </si>
  <si>
    <t>Rodina s 1 dítětem do 13 let a 1 starším dítětem</t>
  </si>
  <si>
    <t>Rodina s 2 dětmi do 13 let a 1 starším dítětem</t>
  </si>
  <si>
    <t>Rodina se 3 dětmi do 13 let</t>
  </si>
  <si>
    <t>Rodina se 4 dětmi do 13 let</t>
  </si>
  <si>
    <t>Data</t>
  </si>
  <si>
    <t>EU-SILC 2025</t>
  </si>
  <si>
    <t>Definice</t>
  </si>
  <si>
    <t>Použité příjmy = čisté peněžní příjmy domácnosti</t>
  </si>
  <si>
    <t>Spotřební jednotky dle definice EU</t>
  </si>
  <si>
    <t>Vlastníci = domácnosti ve vlastním domě, bytě v osobním vlastnictví a v družstevním bytě</t>
  </si>
  <si>
    <t>Člen domácnosti</t>
  </si>
  <si>
    <t>První dospělý</t>
  </si>
  <si>
    <t>Ne</t>
  </si>
  <si>
    <t>Dítě do 13 let včetně</t>
  </si>
  <si>
    <t>Další dospělý</t>
  </si>
  <si>
    <t>Počet členů v domácnosti</t>
  </si>
  <si>
    <t>Domácnost složená výhradně ze starobních důchodců?</t>
  </si>
  <si>
    <t>V domácnosti je osoba pobírající invalidní důchod III. stupně?</t>
  </si>
  <si>
    <t>Druh příjmu</t>
  </si>
  <si>
    <t>Částka (Kč)</t>
  </si>
  <si>
    <t>Výživné</t>
  </si>
  <si>
    <t>Jiné příjmy</t>
  </si>
  <si>
    <t>ČISTÉ MĚSÍČNÍ PŘÍJMY DOMÁCNOSTI</t>
  </si>
  <si>
    <t>Zadejte celkové měsíční čisté příjmy za všechny členy domácnosti.</t>
  </si>
  <si>
    <t>Upřesněte specifika Vaší domácnosti.</t>
  </si>
  <si>
    <t>TYP DOMÁCNOSTI</t>
  </si>
  <si>
    <t>Zadejte počet jednotlivých členů domácnosti.</t>
  </si>
  <si>
    <t>Výsledný příjmový decil pro zadané hodnoty</t>
  </si>
  <si>
    <t>Celkové čisté měsíční příjmy domácnosti</t>
  </si>
  <si>
    <t>Přepočtené spotřební jednotky</t>
  </si>
  <si>
    <t>Decil</t>
  </si>
  <si>
    <t>Pro konkrétní domácnosti</t>
  </si>
  <si>
    <t>Reference</t>
  </si>
  <si>
    <t>VÝSLEDNÉ HODNOTY</t>
  </si>
  <si>
    <t>Zajištěný úvěr na komplexní opatření</t>
  </si>
  <si>
    <t>Možnost žádat o výhodnou dotaci NZÚ Light?</t>
  </si>
  <si>
    <t>Možnost žádat o bezúročný úvěr NZÚ se splatností 25 let?</t>
  </si>
  <si>
    <t>Nápověda pro vyplnění jednotlivých polí:</t>
  </si>
  <si>
    <t>První dospělá osoba</t>
  </si>
  <si>
    <t>Další dospělá osoba</t>
  </si>
  <si>
    <t>VÝPOČTOVÝ NÁSTROJ PRO URČENÍ PŘÍJMOVÉHO DECILU ŽADATELE A JEHO DOMÁCNOSTI PRO PROGRAM NOVÁ ZELENÁ ÚSPORÁM</t>
  </si>
  <si>
    <t>Tento nástroj sloučí k určení příjmového decilu domácnosti pro programy podpory Nová zelená úsprám Light a Nová zelená úsporám bezúročný úvěr. Pomocí nástroje lze také snadno ověřit splnění podmínek pro možnost ucházet se o podporu za zvýhodněných podmínek pro domácnosti ohrožené energetickou chudobou.</t>
  </si>
  <si>
    <t>Vyplňte prosím zeleně označená pole na listu "VÝPOČTOVÝ NÁSTROJ"</t>
  </si>
  <si>
    <t>ZAČÍT VYPLŇOVAT</t>
  </si>
  <si>
    <t>Dítě nad 13 let</t>
  </si>
  <si>
    <t>Jedná se o všechny další dospělé osoby v domácnosti.</t>
  </si>
  <si>
    <t>Jsou to všechny děti dané domácnosti nad 13 let.</t>
  </si>
  <si>
    <t>Jsou to všechny děti dané domácnosti do věku 13 let včetně.</t>
  </si>
  <si>
    <t>Jedná se o jednu hlavní dospělou osobu dané domácnosti. Vždy musí být vyplněno číslo 1.</t>
  </si>
  <si>
    <t>ČLENOVÉ DOMÁCNOSTI</t>
  </si>
  <si>
    <t>Invalidita III. stupně</t>
  </si>
  <si>
    <t>Starobní důchodci</t>
  </si>
  <si>
    <t>Zvolte ano, pokud v domácnosti žije osoba s invalidním důchodem III. stupně.</t>
  </si>
  <si>
    <t>Zvolte ano, pokud žijete v domácnosti tvořené výhradně starobními důchodci.</t>
  </si>
  <si>
    <t>ŽADATEL</t>
  </si>
  <si>
    <t>Příjmení</t>
  </si>
  <si>
    <t>Jméno</t>
  </si>
  <si>
    <t>podpis žadatele</t>
  </si>
  <si>
    <r>
      <t>Zvýhodněná dotace pro nedostatečně zateplené domy (U</t>
    </r>
    <r>
      <rPr>
        <i/>
        <vertAlign val="subscript"/>
        <sz val="10"/>
        <color theme="1"/>
        <rFont val="Segoe UI"/>
        <family val="2"/>
        <charset val="238"/>
      </rPr>
      <t>em</t>
    </r>
    <r>
      <rPr>
        <i/>
        <sz val="10"/>
        <color theme="1"/>
        <rFont val="Segoe UI"/>
        <family val="2"/>
        <charset val="238"/>
      </rPr>
      <t xml:space="preserve"> třída E-G)</t>
    </r>
  </si>
  <si>
    <t>Příjmy z podnikání (OSVČ)</t>
  </si>
  <si>
    <t>Mzdy / platy</t>
  </si>
  <si>
    <t>Dávky a příspěvky</t>
  </si>
  <si>
    <t>Důchody (starobní / invalidní)</t>
  </si>
  <si>
    <t>Uveďte měsíční průměr celkových čistých příjmů ze závislé činnosti (např.: HPP, DPP, DPČ apod.) za celou domácnost.</t>
  </si>
  <si>
    <t>Uveďte měsíční průměr celkových čistých příjmů ze samostatné výdělečné činnosti.</t>
  </si>
  <si>
    <t>Uveďte měsíční výši důchodů všech členů domácnosti, kteří je pobírají.</t>
  </si>
  <si>
    <t>Uveďte výši měsíčního výživného.</t>
  </si>
  <si>
    <t>Uveďte průměrné měsíční příjmy jinde nezařazené (pronájmy, příjmy z kapitálu, aj.).</t>
  </si>
  <si>
    <r>
      <rPr>
        <b/>
        <sz val="10"/>
        <color theme="1"/>
        <rFont val="Segoe UI"/>
        <family val="2"/>
        <charset val="238"/>
      </rPr>
      <t>ČISTÉ MĚSÍČNÍ PŘÍJMY DOMÁCNOSTI</t>
    </r>
    <r>
      <rPr>
        <i/>
        <sz val="10"/>
        <color theme="1"/>
        <rFont val="Segoe UI"/>
        <family val="2"/>
        <charset val="238"/>
      </rPr>
      <t xml:space="preserve"> 
Jedná se o měsíční průměr součtu čistých příjmů všech členů domácnosti za poslední 3 měsíce.</t>
    </r>
  </si>
  <si>
    <r>
      <t xml:space="preserve">ZPŮSOB DOKLADOVÁNÍ PŘÍJMŮ
</t>
    </r>
    <r>
      <rPr>
        <i/>
        <sz val="10"/>
        <color theme="1"/>
        <rFont val="Segoe UI"/>
        <family val="2"/>
        <charset val="238"/>
      </rPr>
      <t>Všechny příjmy musí být prokazatelně doloženy prostřednictvím relevantních dokladů.</t>
    </r>
  </si>
  <si>
    <t>Potvrzení od zaměstnavatele o průměrné mzdě nebo výplatní pásky nebo výpisy z bankovního účtu za poslední 3 měsíce.</t>
  </si>
  <si>
    <t>Potvrzení ČSSZ/ÚP o vyplacených dávkách nebo přehled vyplacených částek nebo výpisy z bankovního účtu nebo ústřižky z poštovní poukázky za poslední 3 ukončené měsíce.</t>
  </si>
  <si>
    <t>Poslední daňové přiznání nebo přehled o příjmech a výdajích a přehled zdravotního pojištění za rok nebo oznámení o vstupu do paušálního režimu včetně potvrzení jeho odevzdání/přijetí.</t>
  </si>
  <si>
    <t xml:space="preserve">Rozhodnutí o přiznání důchodu nebo potvrzení o výši důchodu nebo výpisy z bankovního účtu nebo ústřižky z poštovní poukázky za poslední 3 ukončené měsíce. </t>
  </si>
  <si>
    <t>Rozsudek soudu nebo dohoa o výživném nebo doklad o skutečně přijatých platbách (výpis z účtu, poštovní poukázky, aj.) za poslední 3 ukončené měsíce.</t>
  </si>
  <si>
    <t>Nájemní smlouvy nebo daňové přiznání (příloha § 9) nebo případně evidence příjmů z nájmu nebo výpisy z bankovního účtu nebo potvrzení banky nebo potvrzení finanční instituce nebo roční výpis z investičního účtu aj. za poslední 3 ukončené měsíce.</t>
  </si>
  <si>
    <t>Osoby bez zdanitelných příjmů</t>
  </si>
  <si>
    <t>Výpisy z bankovního účtu nebo potvrzení banky o odchozích transakcí za poslední 3 ukončené měsíce, ze kterých bude patrné, že si osoba platí sama zdravotní pojištění nebo potvrzení zdravotní pojišťovny o úhradě pojistného za poslední 3 ukončené měsíce.</t>
  </si>
  <si>
    <t>ZPŮSOB VÝPOČTU ČISTÉHO MĚSÍČNÍHO PŘÍJMU OSVČ</t>
  </si>
  <si>
    <t>OSVČ</t>
  </si>
  <si>
    <t>OSVČ paušální daň</t>
  </si>
  <si>
    <t>Dle daňového přiznání. (řádek 45 z DP - řádek 77 z DP + řádek 77a z DP - řádek 32.3 z PSP - řádek 16 z PZP) / 12</t>
  </si>
  <si>
    <t>Výpočet: (horní hranice příjmu pro příslušné pásmo paušálního režimu - výdajový paušál - 12*paušální daň) / 12</t>
  </si>
  <si>
    <r>
      <t xml:space="preserve">TYP DOMÁCNOSTI
</t>
    </r>
    <r>
      <rPr>
        <i/>
        <sz val="10"/>
        <color theme="1"/>
        <rFont val="Segoe UI"/>
        <family val="2"/>
        <charset val="238"/>
      </rPr>
      <t>Zvolte, zda Vaše domácnost odpovídá jednomu z tvrzení.</t>
    </r>
  </si>
  <si>
    <r>
      <rPr>
        <b/>
        <sz val="10"/>
        <color theme="1"/>
        <rFont val="Segoe UI"/>
        <family val="2"/>
        <charset val="238"/>
      </rPr>
      <t>ČLENOVÉ DOMÁCNOSTI</t>
    </r>
    <r>
      <rPr>
        <i/>
        <sz val="10"/>
        <color theme="1"/>
        <rFont val="Segoe UI"/>
        <family val="2"/>
        <charset val="238"/>
      </rPr>
      <t xml:space="preserve">
Jedná se o všechny osoby skutečně žijící v jedné domácnosti.</t>
    </r>
  </si>
  <si>
    <t>Možnost žádat o zpracování Renovačního pasu a dotační poradenství?</t>
  </si>
  <si>
    <t>Pouze pro domácnosti ohrožené energetickou chudobou.</t>
  </si>
  <si>
    <t>* Dítě svěřené do střídavé péče se považuje za člena domácnosti toho rodiče, na kterém se rodiče písemně dohodli. Pokud nedošlo k dohodě rodičů, dítě se považuje 3 měsíce za člena domácnosti jednoho rodiče a další 3 měsíce za člena domácnosti druhého rodiče.  Pro stanovení decilu dle tohoto nástroje je rozhodující, do které domácnosti dítě spadá v měsíci podání žádosti</t>
  </si>
  <si>
    <t>Ano</t>
  </si>
  <si>
    <t>verze 1.2 (24. 6. 2026)</t>
  </si>
  <si>
    <r>
      <t xml:space="preserve">Uveďte průměrnou měsíční výši všech dávek a příspěvků. Jedná se zejména o rodičovské příspěvky, peněžitou pomoc v mateřství, přídavky na dítě, apod.
</t>
    </r>
    <r>
      <rPr>
        <i/>
        <sz val="10"/>
        <color theme="1"/>
        <rFont val="Segoe UI"/>
        <family val="2"/>
        <charset val="238"/>
      </rPr>
      <t xml:space="preserve">V případě domácnosti, kde je členem domácnosti osoba pobírající příspěvek na péči, nepočítá se tento příspěvek do příjmů domácnosti. Tento příspěvek se počítá do příjmu domácnosti osoby pečující, a to pouze v případě, kdy je příspěvek na péči vyplácen této osobě a zároveň tato osoba není ve stejné domácnosti jako osoba, o kterou pečuje.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</si>
</sst>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23" x14ac:knownFonts="1">
    <font>
      <sz val="11"/>
      <color theme="1"/>
      <name val="Aptos Narrow"/>
      <family val="2"/>
      <charset val="238"/>
      <scheme val="minor"/>
    </font>
    <font>
      <sz val="10"/>
      <color theme="1"/>
      <name val="Segoe UI"/>
      <family val="2"/>
      <charset val="238"/>
    </font>
    <font>
      <sz val="10"/>
      <name val="Arial CE"/>
      <charset val="238"/>
    </font>
    <font>
      <sz val="9"/>
      <color theme="0"/>
      <name val="Segoe UI"/>
      <family val="2"/>
      <charset val="238"/>
    </font>
    <font>
      <sz val="9"/>
      <name val="Segoe UI"/>
      <family val="2"/>
      <charset val="238"/>
    </font>
    <font>
      <b/>
      <sz val="10"/>
      <name val="Segoe UI"/>
      <family val="2"/>
      <charset val="238"/>
    </font>
    <font>
      <b/>
      <sz val="10"/>
      <color theme="1"/>
      <name val="Segoe UI"/>
      <family val="2"/>
      <charset val="238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Segoe UI"/>
      <family val="2"/>
      <charset val="238"/>
    </font>
    <font>
      <b/>
      <sz val="14"/>
      <color theme="1"/>
      <name val="Segoe UI"/>
      <family val="2"/>
      <charset val="238"/>
    </font>
    <font>
      <b/>
      <sz val="18"/>
      <color theme="1"/>
      <name val="Segoe UI"/>
      <family val="2"/>
      <charset val="238"/>
    </font>
    <font>
      <b/>
      <sz val="14"/>
      <name val="Segoe UI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u/>
      <sz val="11"/>
      <color theme="0"/>
      <name val="Segoe UI"/>
      <family val="2"/>
      <charset val="238"/>
    </font>
    <font>
      <i/>
      <sz val="9"/>
      <color theme="1"/>
      <name val="Segoe UI"/>
      <family val="2"/>
      <charset val="238"/>
    </font>
    <font>
      <i/>
      <sz val="8"/>
      <color theme="1"/>
      <name val="Segoe UI"/>
      <family val="2"/>
      <charset val="238"/>
    </font>
    <font>
      <i/>
      <vertAlign val="subscript"/>
      <sz val="10"/>
      <color theme="1"/>
      <name val="Segoe U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81"/>
      <name val="Segoe UI"/>
      <family val="2"/>
      <charset val="238"/>
    </font>
    <font>
      <b/>
      <sz val="10"/>
      <color indexed="81"/>
      <name val="Segoe UI"/>
      <family val="2"/>
      <charset val="238"/>
    </font>
    <font>
      <b/>
      <sz val="18"/>
      <color theme="1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0" fontId="2" fillId="0" borderId="0"/>
    <xf numFmtId="0" fontId="13" fillId="0" borderId="0" applyNumberFormat="0" applyFill="0" applyBorder="0" applyAlignment="0" applyProtection="0"/>
  </cellStyleXfs>
  <cellXfs count="69">
    <xf numFmtId="0" fontId="0" fillId="0" borderId="0" xfId="0"/>
    <xf numFmtId="0" fontId="3" fillId="2" borderId="1" xfId="1" applyFont="1" applyFill="1" applyBorder="1"/>
    <xf numFmtId="0" fontId="3" fillId="2" borderId="2" xfId="1" applyFont="1" applyFill="1" applyBorder="1"/>
    <xf numFmtId="0" fontId="3" fillId="2" borderId="3" xfId="1" applyFont="1" applyFill="1" applyBorder="1"/>
    <xf numFmtId="0" fontId="4" fillId="0" borderId="0" xfId="1" applyFont="1"/>
    <xf numFmtId="164" fontId="0" fillId="0" borderId="0" xfId="0" applyNumberFormat="1"/>
    <xf numFmtId="0" fontId="1" fillId="4" borderId="6" xfId="0" applyFont="1" applyFill="1" applyBorder="1" applyProtection="1">
      <protection locked="0" hidden="1"/>
    </xf>
    <xf numFmtId="164" fontId="1" fillId="4" borderId="6" xfId="0" applyNumberFormat="1" applyFont="1" applyFill="1" applyBorder="1" applyProtection="1">
      <protection locked="0" hidden="1"/>
    </xf>
    <xf numFmtId="0" fontId="1" fillId="0" borderId="0" xfId="0" applyFont="1"/>
    <xf numFmtId="0" fontId="0" fillId="5" borderId="0" xfId="0" applyFill="1"/>
    <xf numFmtId="0" fontId="1" fillId="5" borderId="0" xfId="0" applyFont="1" applyFill="1"/>
    <xf numFmtId="0" fontId="15" fillId="5" borderId="0" xfId="0" applyFont="1" applyFill="1"/>
    <xf numFmtId="0" fontId="10" fillId="5" borderId="0" xfId="0" applyFont="1" applyFill="1" applyAlignment="1">
      <alignment vertical="center" wrapText="1"/>
    </xf>
    <xf numFmtId="0" fontId="6" fillId="4" borderId="6" xfId="0" applyFont="1" applyFill="1" applyBorder="1" applyAlignment="1" applyProtection="1">
      <alignment horizontal="center" vertical="center"/>
      <protection locked="0" hidden="1"/>
    </xf>
    <xf numFmtId="0" fontId="1" fillId="5" borderId="6" xfId="0" applyFont="1" applyFill="1" applyBorder="1" applyProtection="1">
      <protection hidden="1"/>
    </xf>
    <xf numFmtId="0" fontId="0" fillId="5" borderId="0" xfId="0" applyFill="1" applyProtection="1">
      <protection hidden="1"/>
    </xf>
    <xf numFmtId="0" fontId="1" fillId="5" borderId="0" xfId="0" applyFont="1" applyFill="1" applyProtection="1">
      <protection hidden="1"/>
    </xf>
    <xf numFmtId="0" fontId="6" fillId="5" borderId="0" xfId="0" applyFont="1" applyFill="1" applyProtection="1">
      <protection hidden="1"/>
    </xf>
    <xf numFmtId="0" fontId="1" fillId="5" borderId="6" xfId="0" applyFont="1" applyFill="1" applyBorder="1" applyAlignment="1" applyProtection="1">
      <alignment vertical="center"/>
      <protection hidden="1"/>
    </xf>
    <xf numFmtId="0" fontId="1" fillId="5" borderId="15" xfId="0" applyFont="1" applyFill="1" applyBorder="1" applyAlignment="1" applyProtection="1">
      <alignment horizontal="left" vertical="center"/>
      <protection hidden="1"/>
    </xf>
    <xf numFmtId="0" fontId="1" fillId="5" borderId="15" xfId="0" applyFont="1" applyFill="1" applyBorder="1" applyAlignment="1" applyProtection="1">
      <alignment horizontal="left" vertical="center" wrapText="1"/>
      <protection hidden="1"/>
    </xf>
    <xf numFmtId="0" fontId="9" fillId="5" borderId="0" xfId="0" applyFont="1" applyFill="1" applyProtection="1">
      <protection hidden="1"/>
    </xf>
    <xf numFmtId="0" fontId="5" fillId="3" borderId="6" xfId="0" applyFont="1" applyFill="1" applyBorder="1" applyAlignment="1" applyProtection="1">
      <alignment horizontal="center" vertical="center"/>
      <protection hidden="1"/>
    </xf>
    <xf numFmtId="0" fontId="6" fillId="5" borderId="6" xfId="0" applyFont="1" applyFill="1" applyBorder="1" applyAlignment="1" applyProtection="1">
      <alignment vertical="center"/>
      <protection hidden="1"/>
    </xf>
    <xf numFmtId="0" fontId="7" fillId="5" borderId="0" xfId="0" applyFont="1" applyFill="1" applyProtection="1">
      <protection hidden="1"/>
    </xf>
    <xf numFmtId="0" fontId="8" fillId="5" borderId="0" xfId="0" applyFont="1" applyFill="1" applyProtection="1"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164" fontId="6" fillId="5" borderId="0" xfId="0" applyNumberFormat="1" applyFont="1" applyFill="1" applyProtection="1">
      <protection hidden="1"/>
    </xf>
    <xf numFmtId="0" fontId="12" fillId="5" borderId="6" xfId="0" applyFont="1" applyFill="1" applyBorder="1" applyAlignment="1" applyProtection="1">
      <alignment vertical="center"/>
      <protection hidden="1"/>
    </xf>
    <xf numFmtId="0" fontId="12" fillId="0" borderId="6" xfId="0" applyFont="1" applyBorder="1" applyAlignment="1" applyProtection="1">
      <alignment horizontal="center" vertical="center"/>
      <protection hidden="1"/>
    </xf>
    <xf numFmtId="0" fontId="6" fillId="5" borderId="9" xfId="0" applyFont="1" applyFill="1" applyBorder="1" applyProtection="1">
      <protection hidden="1"/>
    </xf>
    <xf numFmtId="0" fontId="9" fillId="5" borderId="11" xfId="0" applyFont="1" applyFill="1" applyBorder="1" applyProtection="1">
      <protection hidden="1"/>
    </xf>
    <xf numFmtId="0" fontId="1" fillId="5" borderId="16" xfId="0" applyFont="1" applyFill="1" applyBorder="1" applyProtection="1">
      <protection hidden="1"/>
    </xf>
    <xf numFmtId="0" fontId="16" fillId="5" borderId="0" xfId="0" applyFont="1" applyFill="1" applyProtection="1">
      <protection hidden="1"/>
    </xf>
    <xf numFmtId="0" fontId="1" fillId="5" borderId="0" xfId="0" applyFont="1" applyFill="1" applyAlignment="1" applyProtection="1">
      <alignment horizontal="center"/>
      <protection hidden="1"/>
    </xf>
    <xf numFmtId="0" fontId="3" fillId="2" borderId="4" xfId="1" applyFont="1" applyFill="1" applyBorder="1" applyProtection="1">
      <protection hidden="1"/>
    </xf>
    <xf numFmtId="0" fontId="4" fillId="0" borderId="0" xfId="1" applyFont="1" applyProtection="1">
      <protection hidden="1"/>
    </xf>
    <xf numFmtId="165" fontId="4" fillId="0" borderId="0" xfId="1" applyNumberFormat="1" applyFont="1" applyProtection="1">
      <protection hidden="1"/>
    </xf>
    <xf numFmtId="0" fontId="4" fillId="5" borderId="0" xfId="1" applyFont="1" applyFill="1" applyProtection="1">
      <protection hidden="1"/>
    </xf>
    <xf numFmtId="0" fontId="3" fillId="2" borderId="5" xfId="1" applyFont="1" applyFill="1" applyBorder="1" applyProtection="1">
      <protection hidden="1"/>
    </xf>
    <xf numFmtId="3" fontId="4" fillId="5" borderId="0" xfId="1" applyNumberFormat="1" applyFont="1" applyFill="1" applyProtection="1">
      <protection hidden="1"/>
    </xf>
    <xf numFmtId="0" fontId="0" fillId="0" borderId="0" xfId="0" applyProtection="1">
      <protection hidden="1"/>
    </xf>
    <xf numFmtId="0" fontId="6" fillId="5" borderId="0" xfId="0" applyFont="1" applyFill="1" applyAlignment="1" applyProtection="1">
      <alignment horizontal="center" vertical="center"/>
      <protection hidden="1"/>
    </xf>
    <xf numFmtId="0" fontId="6" fillId="5" borderId="0" xfId="0" applyFont="1" applyFill="1" applyAlignment="1" applyProtection="1">
      <alignment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  <xf numFmtId="0" fontId="10" fillId="5" borderId="0" xfId="0" applyFont="1" applyFill="1" applyAlignment="1" applyProtection="1">
      <alignment horizontal="center" vertical="center" wrapText="1"/>
      <protection hidden="1"/>
    </xf>
    <xf numFmtId="0" fontId="9" fillId="5" borderId="0" xfId="0" applyFont="1" applyFill="1" applyAlignment="1" applyProtection="1">
      <alignment horizontal="center" vertical="center" wrapText="1"/>
      <protection hidden="1"/>
    </xf>
    <xf numFmtId="0" fontId="1" fillId="5" borderId="6" xfId="0" applyFont="1" applyFill="1" applyBorder="1" applyAlignment="1" applyProtection="1">
      <alignment horizontal="left" vertical="center" wrapText="1"/>
      <protection hidden="1"/>
    </xf>
    <xf numFmtId="0" fontId="9" fillId="5" borderId="6" xfId="0" applyFont="1" applyFill="1" applyBorder="1" applyAlignment="1" applyProtection="1">
      <alignment horizontal="left" vertical="center" wrapText="1"/>
      <protection hidden="1"/>
    </xf>
    <xf numFmtId="0" fontId="9" fillId="5" borderId="6" xfId="0" applyFont="1" applyFill="1" applyBorder="1" applyAlignment="1" applyProtection="1">
      <alignment horizontal="left" vertical="center"/>
      <protection hidden="1"/>
    </xf>
    <xf numFmtId="0" fontId="1" fillId="5" borderId="6" xfId="0" applyFont="1" applyFill="1" applyBorder="1" applyAlignment="1" applyProtection="1">
      <alignment horizontal="left" vertical="center"/>
      <protection hidden="1"/>
    </xf>
    <xf numFmtId="0" fontId="9" fillId="5" borderId="13" xfId="0" applyFont="1" applyFill="1" applyBorder="1" applyAlignment="1" applyProtection="1">
      <alignment horizontal="left" vertical="center" wrapText="1"/>
      <protection hidden="1"/>
    </xf>
    <xf numFmtId="0" fontId="15" fillId="5" borderId="14" xfId="0" applyFont="1" applyFill="1" applyBorder="1" applyAlignment="1" applyProtection="1">
      <alignment horizontal="right"/>
      <protection hidden="1"/>
    </xf>
    <xf numFmtId="0" fontId="6" fillId="5" borderId="6" xfId="0" applyFont="1" applyFill="1" applyBorder="1" applyAlignment="1" applyProtection="1">
      <alignment horizontal="left" vertical="center" wrapText="1"/>
      <protection hidden="1"/>
    </xf>
    <xf numFmtId="0" fontId="1" fillId="5" borderId="7" xfId="0" applyFont="1" applyFill="1" applyBorder="1" applyAlignment="1" applyProtection="1">
      <alignment horizontal="left" vertical="center" wrapText="1"/>
      <protection hidden="1"/>
    </xf>
    <xf numFmtId="0" fontId="1" fillId="5" borderId="13" xfId="0" applyFont="1" applyFill="1" applyBorder="1" applyAlignment="1" applyProtection="1">
      <alignment horizontal="left" vertical="center" wrapText="1"/>
      <protection hidden="1"/>
    </xf>
    <xf numFmtId="0" fontId="1" fillId="5" borderId="8" xfId="0" applyFont="1" applyFill="1" applyBorder="1" applyAlignment="1" applyProtection="1">
      <alignment horizontal="left" vertical="center" wrapText="1"/>
      <protection hidden="1"/>
    </xf>
    <xf numFmtId="0" fontId="6" fillId="5" borderId="7" xfId="0" applyFont="1" applyFill="1" applyBorder="1" applyAlignment="1" applyProtection="1">
      <alignment horizontal="left" vertical="center" wrapText="1"/>
      <protection hidden="1"/>
    </xf>
    <xf numFmtId="0" fontId="6" fillId="5" borderId="13" xfId="0" applyFont="1" applyFill="1" applyBorder="1" applyAlignment="1" applyProtection="1">
      <alignment horizontal="left" vertical="center" wrapText="1"/>
      <protection hidden="1"/>
    </xf>
    <xf numFmtId="0" fontId="14" fillId="4" borderId="13" xfId="2" applyFont="1" applyFill="1" applyBorder="1" applyAlignment="1" applyProtection="1">
      <alignment horizontal="center" vertical="center" wrapText="1"/>
      <protection hidden="1"/>
    </xf>
    <xf numFmtId="0" fontId="14" fillId="4" borderId="8" xfId="2" applyFont="1" applyFill="1" applyBorder="1" applyAlignment="1" applyProtection="1">
      <alignment horizontal="center" vertical="center" wrapText="1"/>
      <protection hidden="1"/>
    </xf>
    <xf numFmtId="0" fontId="11" fillId="0" borderId="10" xfId="0" applyFont="1" applyBorder="1" applyAlignment="1" applyProtection="1">
      <alignment horizontal="center" vertical="center"/>
      <protection hidden="1"/>
    </xf>
    <xf numFmtId="0" fontId="11" fillId="0" borderId="12" xfId="0" applyFont="1" applyBorder="1" applyAlignment="1" applyProtection="1">
      <alignment horizontal="center" vertical="center"/>
      <protection hidden="1"/>
    </xf>
    <xf numFmtId="0" fontId="11" fillId="6" borderId="0" xfId="0" applyFont="1" applyFill="1" applyAlignment="1" applyProtection="1">
      <alignment horizontal="center" vertical="center"/>
      <protection hidden="1"/>
    </xf>
    <xf numFmtId="0" fontId="22" fillId="0" borderId="0" xfId="0" applyFont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2" fillId="0" borderId="0" xfId="1" applyAlignment="1">
      <alignment horizontal="center" vertical="center"/>
    </xf>
  </cellXfs>
  <cellStyles count="3">
    <cellStyle name="Hypertextový odkaz" xfId="2" builtinId="8"/>
    <cellStyle name="Normální" xfId="0" builtinId="0"/>
    <cellStyle name="Normální 2" xfId="1" xr:uid="{E900ECBB-E46E-47D4-A0A4-6D459A4E75D5}"/>
  </cellStyles>
  <dxfs count="10"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190500</xdr:rowOff>
    </xdr:from>
    <xdr:to>
      <xdr:col>8</xdr:col>
      <xdr:colOff>608330</xdr:colOff>
      <xdr:row>0</xdr:row>
      <xdr:rowOff>593725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A3E8C8C-6642-5ACA-5BE4-12E218A4B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5" y="190500"/>
          <a:ext cx="5580380" cy="403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276225</xdr:rowOff>
    </xdr:from>
    <xdr:to>
      <xdr:col>1</xdr:col>
      <xdr:colOff>1375410</xdr:colOff>
      <xdr:row>0</xdr:row>
      <xdr:rowOff>681355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4393214-548D-4737-9911-A2155D9FF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1925" y="276225"/>
          <a:ext cx="5580380" cy="403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17</xdr:row>
      <xdr:rowOff>171450</xdr:rowOff>
    </xdr:from>
    <xdr:to>
      <xdr:col>14</xdr:col>
      <xdr:colOff>217805</xdr:colOff>
      <xdr:row>20</xdr:row>
      <xdr:rowOff>3175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C7DD297-F0C6-4BBF-BE21-82D4B84F1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72375" y="3409950"/>
          <a:ext cx="5589905" cy="403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80FBE-49AC-4E77-9DF7-1D49B99A11F3}">
  <sheetPr codeName="List1">
    <tabColor rgb="FF00B0F0"/>
    <pageSetUpPr fitToPage="1"/>
  </sheetPr>
  <dimension ref="A1:J44"/>
  <sheetViews>
    <sheetView tabSelected="1" zoomScaleNormal="100" workbookViewId="0">
      <selection activeCell="A2" sqref="A2:I2"/>
    </sheetView>
  </sheetViews>
  <sheetFormatPr defaultColWidth="0" defaultRowHeight="15" zeroHeight="1" x14ac:dyDescent="0.25"/>
  <cols>
    <col min="1" max="1" width="11" customWidth="1"/>
    <col min="2" max="2" width="10.140625" customWidth="1"/>
    <col min="3" max="7" width="9.140625" customWidth="1"/>
    <col min="8" max="8" width="9.85546875" customWidth="1"/>
    <col min="9" max="9" width="11.85546875" customWidth="1"/>
    <col min="10" max="10" width="0" hidden="1" customWidth="1"/>
    <col min="11" max="16384" width="9.140625" hidden="1"/>
  </cols>
  <sheetData>
    <row r="1" spans="1:10" ht="60.7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9"/>
    </row>
    <row r="2" spans="1:10" ht="55.5" customHeight="1" x14ac:dyDescent="0.25">
      <c r="A2" s="45" t="s">
        <v>52</v>
      </c>
      <c r="B2" s="45"/>
      <c r="C2" s="45"/>
      <c r="D2" s="45"/>
      <c r="E2" s="45"/>
      <c r="F2" s="45"/>
      <c r="G2" s="45"/>
      <c r="H2" s="45"/>
      <c r="I2" s="45"/>
      <c r="J2" s="9"/>
    </row>
    <row r="3" spans="1:10" ht="63" customHeight="1" x14ac:dyDescent="0.25">
      <c r="A3" s="46" t="s">
        <v>53</v>
      </c>
      <c r="B3" s="46"/>
      <c r="C3" s="46"/>
      <c r="D3" s="46"/>
      <c r="E3" s="46"/>
      <c r="F3" s="46"/>
      <c r="G3" s="46"/>
      <c r="H3" s="46"/>
      <c r="I3" s="46"/>
      <c r="J3" s="9"/>
    </row>
    <row r="4" spans="1:10" ht="22.5" customHeight="1" x14ac:dyDescent="0.25">
      <c r="A4" s="57" t="s">
        <v>54</v>
      </c>
      <c r="B4" s="58"/>
      <c r="C4" s="58"/>
      <c r="D4" s="58"/>
      <c r="E4" s="58"/>
      <c r="F4" s="58"/>
      <c r="G4" s="58"/>
      <c r="H4" s="59" t="s">
        <v>55</v>
      </c>
      <c r="I4" s="60"/>
      <c r="J4" s="9"/>
    </row>
    <row r="5" spans="1:10" x14ac:dyDescent="0.25">
      <c r="A5" s="16"/>
      <c r="B5" s="16"/>
      <c r="C5" s="16"/>
      <c r="D5" s="16"/>
      <c r="E5" s="16"/>
      <c r="F5" s="16"/>
      <c r="G5" s="16"/>
      <c r="H5" s="16"/>
      <c r="I5" s="16"/>
      <c r="J5" s="9"/>
    </row>
    <row r="6" spans="1:10" x14ac:dyDescent="0.25">
      <c r="A6" s="17" t="s">
        <v>49</v>
      </c>
      <c r="B6" s="16"/>
      <c r="C6" s="16"/>
      <c r="D6" s="16"/>
      <c r="E6" s="16"/>
      <c r="F6" s="16"/>
      <c r="G6" s="16"/>
      <c r="H6" s="16"/>
      <c r="I6" s="16"/>
      <c r="J6" s="9"/>
    </row>
    <row r="7" spans="1:10" ht="33.75" customHeight="1" x14ac:dyDescent="0.25">
      <c r="A7" s="48" t="s">
        <v>96</v>
      </c>
      <c r="B7" s="49"/>
      <c r="C7" s="49"/>
      <c r="D7" s="49"/>
      <c r="E7" s="49"/>
      <c r="F7" s="49"/>
      <c r="G7" s="49"/>
      <c r="H7" s="49"/>
      <c r="I7" s="49"/>
      <c r="J7" s="9"/>
    </row>
    <row r="8" spans="1:10" ht="30" customHeight="1" x14ac:dyDescent="0.25">
      <c r="A8" s="50" t="s">
        <v>50</v>
      </c>
      <c r="B8" s="50"/>
      <c r="C8" s="47" t="s">
        <v>60</v>
      </c>
      <c r="D8" s="47"/>
      <c r="E8" s="47"/>
      <c r="F8" s="47"/>
      <c r="G8" s="47"/>
      <c r="H8" s="47"/>
      <c r="I8" s="47"/>
      <c r="J8" s="9"/>
    </row>
    <row r="9" spans="1:10" ht="15" customHeight="1" x14ac:dyDescent="0.25">
      <c r="A9" s="50" t="s">
        <v>51</v>
      </c>
      <c r="B9" s="50"/>
      <c r="C9" s="47" t="s">
        <v>57</v>
      </c>
      <c r="D9" s="47"/>
      <c r="E9" s="47"/>
      <c r="F9" s="47"/>
      <c r="G9" s="47"/>
      <c r="H9" s="47"/>
      <c r="I9" s="47"/>
      <c r="J9" s="9"/>
    </row>
    <row r="10" spans="1:10" ht="15" customHeight="1" x14ac:dyDescent="0.25">
      <c r="A10" s="50" t="s">
        <v>25</v>
      </c>
      <c r="B10" s="50"/>
      <c r="C10" s="47" t="s">
        <v>59</v>
      </c>
      <c r="D10" s="47"/>
      <c r="E10" s="47"/>
      <c r="F10" s="47"/>
      <c r="G10" s="47"/>
      <c r="H10" s="47"/>
      <c r="I10" s="47"/>
      <c r="J10" s="9"/>
    </row>
    <row r="11" spans="1:10" ht="15" customHeight="1" x14ac:dyDescent="0.25">
      <c r="A11" s="50" t="s">
        <v>56</v>
      </c>
      <c r="B11" s="50"/>
      <c r="C11" s="47" t="s">
        <v>58</v>
      </c>
      <c r="D11" s="47"/>
      <c r="E11" s="47"/>
      <c r="F11" s="47"/>
      <c r="G11" s="47"/>
      <c r="H11" s="47"/>
      <c r="I11" s="47"/>
      <c r="J11" s="9"/>
    </row>
    <row r="12" spans="1:10" ht="68.25" customHeight="1" x14ac:dyDescent="0.25">
      <c r="A12" s="51" t="s">
        <v>99</v>
      </c>
      <c r="B12" s="51"/>
      <c r="C12" s="51"/>
      <c r="D12" s="51"/>
      <c r="E12" s="51"/>
      <c r="F12" s="51"/>
      <c r="G12" s="51"/>
      <c r="H12" s="51"/>
      <c r="I12" s="51"/>
      <c r="J12" s="9"/>
    </row>
    <row r="13" spans="1:10" ht="29.25" customHeight="1" x14ac:dyDescent="0.25">
      <c r="A13" s="53" t="s">
        <v>95</v>
      </c>
      <c r="B13" s="49"/>
      <c r="C13" s="49"/>
      <c r="D13" s="49"/>
      <c r="E13" s="49"/>
      <c r="F13" s="49"/>
      <c r="G13" s="49"/>
      <c r="H13" s="49"/>
      <c r="I13" s="49"/>
      <c r="J13" s="9"/>
    </row>
    <row r="14" spans="1:10" ht="15" customHeight="1" x14ac:dyDescent="0.25">
      <c r="A14" s="18" t="s">
        <v>63</v>
      </c>
      <c r="B14" s="18"/>
      <c r="C14" s="54" t="s">
        <v>65</v>
      </c>
      <c r="D14" s="55"/>
      <c r="E14" s="55"/>
      <c r="F14" s="55"/>
      <c r="G14" s="55"/>
      <c r="H14" s="55"/>
      <c r="I14" s="56"/>
      <c r="J14" s="9"/>
    </row>
    <row r="15" spans="1:10" ht="15" customHeight="1" x14ac:dyDescent="0.25">
      <c r="A15" s="18" t="s">
        <v>62</v>
      </c>
      <c r="B15" s="18"/>
      <c r="C15" s="54" t="s">
        <v>64</v>
      </c>
      <c r="D15" s="55"/>
      <c r="E15" s="55"/>
      <c r="F15" s="55"/>
      <c r="G15" s="55"/>
      <c r="H15" s="55"/>
      <c r="I15" s="56"/>
      <c r="J15" s="9"/>
    </row>
    <row r="16" spans="1:10" ht="15" customHeight="1" x14ac:dyDescent="0.25">
      <c r="A16" s="19"/>
      <c r="B16" s="19"/>
      <c r="C16" s="20"/>
      <c r="D16" s="20"/>
      <c r="E16" s="20"/>
      <c r="F16" s="20"/>
      <c r="G16" s="20"/>
      <c r="H16" s="20"/>
      <c r="I16" s="20"/>
      <c r="J16" s="9"/>
    </row>
    <row r="17" spans="1:10" ht="28.5" customHeight="1" x14ac:dyDescent="0.25">
      <c r="A17" s="48" t="s">
        <v>80</v>
      </c>
      <c r="B17" s="49"/>
      <c r="C17" s="49"/>
      <c r="D17" s="49"/>
      <c r="E17" s="49"/>
      <c r="F17" s="49"/>
      <c r="G17" s="49"/>
      <c r="H17" s="49"/>
      <c r="I17" s="49"/>
      <c r="J17" s="9"/>
    </row>
    <row r="18" spans="1:10" ht="33.75" customHeight="1" x14ac:dyDescent="0.25">
      <c r="A18" s="47" t="s">
        <v>72</v>
      </c>
      <c r="B18" s="47"/>
      <c r="C18" s="47" t="s">
        <v>75</v>
      </c>
      <c r="D18" s="47"/>
      <c r="E18" s="47"/>
      <c r="F18" s="47"/>
      <c r="G18" s="47"/>
      <c r="H18" s="47"/>
      <c r="I18" s="47"/>
      <c r="J18" s="9"/>
    </row>
    <row r="19" spans="1:10" ht="33.75" customHeight="1" x14ac:dyDescent="0.25">
      <c r="A19" s="47" t="s">
        <v>71</v>
      </c>
      <c r="B19" s="47"/>
      <c r="C19" s="47" t="s">
        <v>76</v>
      </c>
      <c r="D19" s="47"/>
      <c r="E19" s="47"/>
      <c r="F19" s="47"/>
      <c r="G19" s="47"/>
      <c r="H19" s="47"/>
      <c r="I19" s="47"/>
      <c r="J19" s="9"/>
    </row>
    <row r="20" spans="1:10" ht="133.5" customHeight="1" x14ac:dyDescent="0.25">
      <c r="A20" s="50" t="s">
        <v>73</v>
      </c>
      <c r="B20" s="50"/>
      <c r="C20" s="47" t="s">
        <v>102</v>
      </c>
      <c r="D20" s="47"/>
      <c r="E20" s="47"/>
      <c r="F20" s="47"/>
      <c r="G20" s="47"/>
      <c r="H20" s="47"/>
      <c r="I20" s="47"/>
      <c r="J20" s="9"/>
    </row>
    <row r="21" spans="1:10" ht="33.75" customHeight="1" x14ac:dyDescent="0.25">
      <c r="A21" s="47" t="s">
        <v>74</v>
      </c>
      <c r="B21" s="47"/>
      <c r="C21" s="47" t="s">
        <v>77</v>
      </c>
      <c r="D21" s="47"/>
      <c r="E21" s="47"/>
      <c r="F21" s="47"/>
      <c r="G21" s="47"/>
      <c r="H21" s="47"/>
      <c r="I21" s="47"/>
      <c r="J21" s="9"/>
    </row>
    <row r="22" spans="1:10" ht="31.5" customHeight="1" x14ac:dyDescent="0.25">
      <c r="A22" s="47" t="s">
        <v>32</v>
      </c>
      <c r="B22" s="47"/>
      <c r="C22" s="47" t="s">
        <v>78</v>
      </c>
      <c r="D22" s="47"/>
      <c r="E22" s="47"/>
      <c r="F22" s="47"/>
      <c r="G22" s="47"/>
      <c r="H22" s="47"/>
      <c r="I22" s="47"/>
      <c r="J22" s="9"/>
    </row>
    <row r="23" spans="1:10" ht="33.75" customHeight="1" x14ac:dyDescent="0.25">
      <c r="A23" s="50" t="s">
        <v>33</v>
      </c>
      <c r="B23" s="50"/>
      <c r="C23" s="47" t="s">
        <v>79</v>
      </c>
      <c r="D23" s="47"/>
      <c r="E23" s="47"/>
      <c r="F23" s="47"/>
      <c r="G23" s="47"/>
      <c r="H23" s="47"/>
      <c r="I23" s="47"/>
      <c r="J23" s="9"/>
    </row>
    <row r="24" spans="1:10" x14ac:dyDescent="0.25">
      <c r="A24" s="19"/>
      <c r="B24" s="19"/>
      <c r="C24" s="20"/>
      <c r="D24" s="20"/>
      <c r="E24" s="20"/>
      <c r="F24" s="20"/>
      <c r="G24" s="20"/>
      <c r="H24" s="20"/>
      <c r="I24" s="20"/>
      <c r="J24" s="9"/>
    </row>
    <row r="25" spans="1:10" ht="29.25" customHeight="1" x14ac:dyDescent="0.25">
      <c r="A25" s="53" t="s">
        <v>81</v>
      </c>
      <c r="B25" s="49"/>
      <c r="C25" s="49"/>
      <c r="D25" s="49"/>
      <c r="E25" s="49"/>
      <c r="F25" s="49"/>
      <c r="G25" s="49"/>
      <c r="H25" s="49"/>
      <c r="I25" s="49"/>
      <c r="J25" s="9"/>
    </row>
    <row r="26" spans="1:10" ht="31.5" customHeight="1" x14ac:dyDescent="0.25">
      <c r="A26" s="47" t="s">
        <v>72</v>
      </c>
      <c r="B26" s="47"/>
      <c r="C26" s="47" t="s">
        <v>82</v>
      </c>
      <c r="D26" s="47"/>
      <c r="E26" s="47"/>
      <c r="F26" s="47"/>
      <c r="G26" s="47"/>
      <c r="H26" s="47"/>
      <c r="I26" s="47"/>
      <c r="J26" s="9"/>
    </row>
    <row r="27" spans="1:10" ht="46.5" customHeight="1" x14ac:dyDescent="0.25">
      <c r="A27" s="47" t="s">
        <v>71</v>
      </c>
      <c r="B27" s="47"/>
      <c r="C27" s="47" t="s">
        <v>84</v>
      </c>
      <c r="D27" s="47"/>
      <c r="E27" s="47"/>
      <c r="F27" s="47"/>
      <c r="G27" s="47"/>
      <c r="H27" s="47"/>
      <c r="I27" s="47"/>
      <c r="J27" s="9"/>
    </row>
    <row r="28" spans="1:10" ht="46.5" customHeight="1" x14ac:dyDescent="0.25">
      <c r="A28" s="50" t="s">
        <v>73</v>
      </c>
      <c r="B28" s="50"/>
      <c r="C28" s="47" t="s">
        <v>83</v>
      </c>
      <c r="D28" s="47"/>
      <c r="E28" s="47"/>
      <c r="F28" s="47"/>
      <c r="G28" s="47"/>
      <c r="H28" s="47"/>
      <c r="I28" s="47"/>
      <c r="J28" s="9"/>
    </row>
    <row r="29" spans="1:10" ht="42.75" customHeight="1" x14ac:dyDescent="0.25">
      <c r="A29" s="47" t="s">
        <v>74</v>
      </c>
      <c r="B29" s="47"/>
      <c r="C29" s="47" t="s">
        <v>85</v>
      </c>
      <c r="D29" s="47"/>
      <c r="E29" s="47"/>
      <c r="F29" s="47"/>
      <c r="G29" s="47"/>
      <c r="H29" s="47"/>
      <c r="I29" s="47"/>
      <c r="J29" s="9"/>
    </row>
    <row r="30" spans="1:10" ht="40.5" customHeight="1" x14ac:dyDescent="0.25">
      <c r="A30" s="47" t="s">
        <v>32</v>
      </c>
      <c r="B30" s="47"/>
      <c r="C30" s="47" t="s">
        <v>86</v>
      </c>
      <c r="D30" s="47"/>
      <c r="E30" s="47"/>
      <c r="F30" s="47"/>
      <c r="G30" s="47"/>
      <c r="H30" s="47"/>
      <c r="I30" s="47"/>
      <c r="J30" s="9"/>
    </row>
    <row r="31" spans="1:10" ht="66" customHeight="1" x14ac:dyDescent="0.25">
      <c r="A31" s="50" t="s">
        <v>33</v>
      </c>
      <c r="B31" s="50"/>
      <c r="C31" s="47" t="s">
        <v>87</v>
      </c>
      <c r="D31" s="47"/>
      <c r="E31" s="47"/>
      <c r="F31" s="47"/>
      <c r="G31" s="47"/>
      <c r="H31" s="47"/>
      <c r="I31" s="47"/>
      <c r="J31" s="9"/>
    </row>
    <row r="32" spans="1:10" ht="61.5" customHeight="1" x14ac:dyDescent="0.25">
      <c r="A32" s="47" t="s">
        <v>88</v>
      </c>
      <c r="B32" s="47"/>
      <c r="C32" s="47" t="s">
        <v>89</v>
      </c>
      <c r="D32" s="47"/>
      <c r="E32" s="47"/>
      <c r="F32" s="47"/>
      <c r="G32" s="47"/>
      <c r="H32" s="47"/>
      <c r="I32" s="47"/>
      <c r="J32" s="9"/>
    </row>
    <row r="33" spans="1:9" x14ac:dyDescent="0.25">
      <c r="A33" s="19"/>
      <c r="B33" s="19"/>
      <c r="C33" s="20"/>
      <c r="D33" s="20"/>
      <c r="E33" s="20"/>
      <c r="F33" s="20"/>
      <c r="G33" s="20"/>
      <c r="H33" s="20"/>
      <c r="I33" s="20"/>
    </row>
    <row r="34" spans="1:9" ht="20.25" customHeight="1" x14ac:dyDescent="0.25">
      <c r="A34" s="53" t="s">
        <v>90</v>
      </c>
      <c r="B34" s="49"/>
      <c r="C34" s="49"/>
      <c r="D34" s="49"/>
      <c r="E34" s="49"/>
      <c r="F34" s="49"/>
      <c r="G34" s="49"/>
      <c r="H34" s="49"/>
      <c r="I34" s="49"/>
    </row>
    <row r="35" spans="1:9" ht="35.25" customHeight="1" x14ac:dyDescent="0.25">
      <c r="A35" s="47" t="s">
        <v>91</v>
      </c>
      <c r="B35" s="47"/>
      <c r="C35" s="47" t="s">
        <v>93</v>
      </c>
      <c r="D35" s="47"/>
      <c r="E35" s="47"/>
      <c r="F35" s="47"/>
      <c r="G35" s="47"/>
      <c r="H35" s="47"/>
      <c r="I35" s="47"/>
    </row>
    <row r="36" spans="1:9" ht="32.25" customHeight="1" x14ac:dyDescent="0.25">
      <c r="A36" s="47" t="s">
        <v>92</v>
      </c>
      <c r="B36" s="47"/>
      <c r="C36" s="47" t="s">
        <v>94</v>
      </c>
      <c r="D36" s="47"/>
      <c r="E36" s="47"/>
      <c r="F36" s="47"/>
      <c r="G36" s="47"/>
      <c r="H36" s="47"/>
      <c r="I36" s="47"/>
    </row>
    <row r="37" spans="1:9" x14ac:dyDescent="0.25">
      <c r="A37" s="52" t="s">
        <v>101</v>
      </c>
      <c r="B37" s="52"/>
      <c r="C37" s="52"/>
      <c r="D37" s="52"/>
      <c r="E37" s="52"/>
      <c r="F37" s="52"/>
      <c r="G37" s="52"/>
      <c r="H37" s="52"/>
      <c r="I37" s="52"/>
    </row>
    <row r="38" spans="1:9" hidden="1" x14ac:dyDescent="0.25">
      <c r="A38" s="9"/>
      <c r="B38" s="9"/>
      <c r="C38" s="9"/>
      <c r="D38" s="9"/>
      <c r="E38" s="9"/>
      <c r="F38" s="9"/>
      <c r="G38" s="9"/>
      <c r="H38" s="9"/>
      <c r="I38" s="9"/>
    </row>
    <row r="39" spans="1:9" hidden="1" x14ac:dyDescent="0.25">
      <c r="A39" s="9"/>
      <c r="B39" s="9"/>
      <c r="C39" s="9"/>
      <c r="D39" s="9"/>
      <c r="E39" s="9"/>
      <c r="F39" s="9"/>
      <c r="G39" s="9"/>
      <c r="H39" s="9"/>
      <c r="I39" s="9"/>
    </row>
    <row r="40" spans="1:9" hidden="1" x14ac:dyDescent="0.25">
      <c r="A40" s="9"/>
      <c r="B40" s="9"/>
      <c r="C40" s="9"/>
      <c r="D40" s="9"/>
      <c r="E40" s="9"/>
      <c r="F40" s="9"/>
      <c r="G40" s="9"/>
      <c r="H40" s="9"/>
      <c r="I40" s="9"/>
    </row>
    <row r="41" spans="1:9" hidden="1" x14ac:dyDescent="0.25">
      <c r="A41" s="9"/>
      <c r="B41" s="9"/>
      <c r="C41" s="9"/>
      <c r="D41" s="9"/>
      <c r="E41" s="9"/>
      <c r="F41" s="9"/>
      <c r="G41" s="9"/>
      <c r="H41" s="9"/>
      <c r="I41" s="9"/>
    </row>
    <row r="42" spans="1:9" hidden="1" x14ac:dyDescent="0.25">
      <c r="A42" s="9"/>
      <c r="B42" s="9"/>
      <c r="C42" s="9"/>
      <c r="D42" s="9"/>
      <c r="E42" s="9"/>
      <c r="F42" s="9"/>
      <c r="G42" s="9"/>
      <c r="H42" s="9"/>
      <c r="I42" s="9"/>
    </row>
    <row r="43" spans="1:9" hidden="1" x14ac:dyDescent="0.25">
      <c r="A43" s="9"/>
      <c r="B43" s="9"/>
      <c r="C43" s="9"/>
      <c r="D43" s="9"/>
      <c r="E43" s="9"/>
      <c r="F43" s="9"/>
      <c r="G43" s="9"/>
      <c r="H43" s="9"/>
      <c r="I43" s="9"/>
    </row>
    <row r="44" spans="1:9" hidden="1" x14ac:dyDescent="0.25">
      <c r="A44" s="9"/>
      <c r="B44" s="9"/>
      <c r="C44" s="9"/>
      <c r="D44" s="9"/>
      <c r="E44" s="9"/>
      <c r="F44" s="9"/>
      <c r="G44" s="9"/>
      <c r="H44" s="9"/>
      <c r="I44" s="9"/>
    </row>
  </sheetData>
  <sheetProtection algorithmName="SHA-512" hashValue="pOd4ebl1nLgDhV73NzAABzKQWdwF1+HwC9UadiQIUPXYDIIEaajLpTrng+nsLnmmMzVJSC5KkYH41GyeqgkcBA==" saltValue="EVub0P9vppH7agYghWpQLA==" spinCount="100000" sheet="1" objects="1" scenarios="1"/>
  <mergeCells count="51">
    <mergeCell ref="A34:I34"/>
    <mergeCell ref="A35:B35"/>
    <mergeCell ref="C35:I35"/>
    <mergeCell ref="A36:B36"/>
    <mergeCell ref="C36:I36"/>
    <mergeCell ref="A30:B30"/>
    <mergeCell ref="C30:I30"/>
    <mergeCell ref="A32:B32"/>
    <mergeCell ref="C32:I32"/>
    <mergeCell ref="A31:B31"/>
    <mergeCell ref="C31:I31"/>
    <mergeCell ref="A27:B27"/>
    <mergeCell ref="C27:I27"/>
    <mergeCell ref="A28:B28"/>
    <mergeCell ref="C28:I28"/>
    <mergeCell ref="A29:B29"/>
    <mergeCell ref="C29:I29"/>
    <mergeCell ref="A19:B19"/>
    <mergeCell ref="C19:I19"/>
    <mergeCell ref="A25:I25"/>
    <mergeCell ref="A26:B26"/>
    <mergeCell ref="C26:I26"/>
    <mergeCell ref="A37:I37"/>
    <mergeCell ref="A13:I13"/>
    <mergeCell ref="C14:I14"/>
    <mergeCell ref="C15:I15"/>
    <mergeCell ref="A4:G4"/>
    <mergeCell ref="H4:I4"/>
    <mergeCell ref="C10:I10"/>
    <mergeCell ref="A10:B10"/>
    <mergeCell ref="A23:B23"/>
    <mergeCell ref="C23:I23"/>
    <mergeCell ref="A20:B20"/>
    <mergeCell ref="C20:I20"/>
    <mergeCell ref="A21:B21"/>
    <mergeCell ref="C21:I21"/>
    <mergeCell ref="A22:B22"/>
    <mergeCell ref="C22:I22"/>
    <mergeCell ref="A2:I2"/>
    <mergeCell ref="A3:I3"/>
    <mergeCell ref="A18:B18"/>
    <mergeCell ref="C18:I18"/>
    <mergeCell ref="A7:I7"/>
    <mergeCell ref="A8:B8"/>
    <mergeCell ref="C8:I8"/>
    <mergeCell ref="A9:B9"/>
    <mergeCell ref="C9:I9"/>
    <mergeCell ref="A11:B11"/>
    <mergeCell ref="C11:I11"/>
    <mergeCell ref="A17:I17"/>
    <mergeCell ref="A12:I12"/>
  </mergeCells>
  <hyperlinks>
    <hyperlink ref="H4:I4" location="'Výpočtový nástroj'!B8" tooltip="Kliknutím můžete začít vyplňovat" display="ZAČÍT VYPLŇOVAT" xr:uid="{B787D8C9-C6B2-430C-89E2-A24047FA7BF1}"/>
  </hyperlinks>
  <pageMargins left="0.7" right="0.7" top="0.78740157499999996" bottom="0.78740157499999996" header="0.3" footer="0.3"/>
  <pageSetup paperSize="9" scale="98" fitToHeight="0" orientation="portrait" r:id="rId1"/>
  <rowBreaks count="1" manualBreakCount="1">
    <brk id="24" max="8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3B578-7D4A-4188-951A-B252C3710454}">
  <sheetPr codeName="List2">
    <tabColor theme="9"/>
    <pageSetUpPr fitToPage="1"/>
  </sheetPr>
  <dimension ref="A1:I50"/>
  <sheetViews>
    <sheetView topLeftCell="A8" zoomScaleNormal="100" workbookViewId="0">
      <selection activeCell="B8" sqref="B8"/>
    </sheetView>
  </sheetViews>
  <sheetFormatPr defaultColWidth="0" defaultRowHeight="15" zeroHeight="1" x14ac:dyDescent="0.25"/>
  <cols>
    <col min="1" max="1" width="65.5703125" bestFit="1" customWidth="1"/>
    <col min="2" max="2" width="31" customWidth="1"/>
    <col min="3" max="3" width="9.140625" hidden="1" customWidth="1"/>
    <col min="4" max="9" width="0" hidden="1" customWidth="1"/>
    <col min="10" max="16384" width="9.140625" hidden="1"/>
  </cols>
  <sheetData>
    <row r="1" spans="1:9" ht="72" customHeight="1" x14ac:dyDescent="0.25">
      <c r="A1" s="15"/>
      <c r="B1" s="15"/>
      <c r="C1" s="9"/>
    </row>
    <row r="2" spans="1:9" ht="51" customHeight="1" x14ac:dyDescent="0.25">
      <c r="A2" s="45" t="s">
        <v>52</v>
      </c>
      <c r="B2" s="45"/>
      <c r="C2" s="12"/>
      <c r="D2" s="12"/>
      <c r="E2" s="12"/>
      <c r="F2" s="12"/>
      <c r="G2" s="12"/>
      <c r="H2" s="12"/>
      <c r="I2" s="12"/>
    </row>
    <row r="3" spans="1:9" x14ac:dyDescent="0.25">
      <c r="A3" s="15"/>
      <c r="B3" s="15"/>
      <c r="C3" s="9"/>
    </row>
    <row r="4" spans="1:9" x14ac:dyDescent="0.25">
      <c r="A4" s="17" t="s">
        <v>61</v>
      </c>
      <c r="B4" s="15"/>
      <c r="C4" s="9"/>
    </row>
    <row r="5" spans="1:9" x14ac:dyDescent="0.25">
      <c r="A5" s="21" t="s">
        <v>38</v>
      </c>
      <c r="B5" s="15"/>
      <c r="C5" s="9"/>
    </row>
    <row r="6" spans="1:9" x14ac:dyDescent="0.25">
      <c r="A6" s="22" t="s">
        <v>22</v>
      </c>
      <c r="B6" s="22" t="s">
        <v>27</v>
      </c>
      <c r="C6" s="9"/>
    </row>
    <row r="7" spans="1:9" x14ac:dyDescent="0.25">
      <c r="A7" s="14" t="s">
        <v>23</v>
      </c>
      <c r="B7" s="14">
        <v>1</v>
      </c>
      <c r="C7" s="9"/>
    </row>
    <row r="8" spans="1:9" x14ac:dyDescent="0.25">
      <c r="A8" s="14" t="s">
        <v>26</v>
      </c>
      <c r="B8" s="6">
        <v>0</v>
      </c>
      <c r="C8" s="9"/>
    </row>
    <row r="9" spans="1:9" x14ac:dyDescent="0.25">
      <c r="A9" s="14" t="s">
        <v>25</v>
      </c>
      <c r="B9" s="6">
        <v>0</v>
      </c>
      <c r="C9" s="9"/>
    </row>
    <row r="10" spans="1:9" x14ac:dyDescent="0.25">
      <c r="A10" s="14" t="s">
        <v>56</v>
      </c>
      <c r="B10" s="6">
        <v>0</v>
      </c>
      <c r="C10" s="9"/>
    </row>
    <row r="11" spans="1:9" x14ac:dyDescent="0.25">
      <c r="A11" s="15"/>
      <c r="B11" s="15"/>
      <c r="C11" s="9"/>
    </row>
    <row r="12" spans="1:9" x14ac:dyDescent="0.25">
      <c r="A12" s="17" t="s">
        <v>37</v>
      </c>
      <c r="B12" s="15"/>
      <c r="C12" s="9"/>
    </row>
    <row r="13" spans="1:9" x14ac:dyDescent="0.25">
      <c r="A13" s="21" t="s">
        <v>36</v>
      </c>
      <c r="B13" s="15"/>
      <c r="C13" s="9"/>
    </row>
    <row r="14" spans="1:9" x14ac:dyDescent="0.25">
      <c r="A14" s="23" t="s">
        <v>28</v>
      </c>
      <c r="B14" s="13" t="s">
        <v>100</v>
      </c>
      <c r="C14" s="9"/>
    </row>
    <row r="15" spans="1:9" x14ac:dyDescent="0.25">
      <c r="A15" s="23" t="s">
        <v>29</v>
      </c>
      <c r="B15" s="13" t="s">
        <v>24</v>
      </c>
      <c r="C15" s="9"/>
    </row>
    <row r="16" spans="1:9" x14ac:dyDescent="0.25">
      <c r="A16" s="15"/>
      <c r="B16" s="15"/>
      <c r="C16" s="9"/>
    </row>
    <row r="17" spans="1:3" x14ac:dyDescent="0.25">
      <c r="A17" s="24" t="s">
        <v>34</v>
      </c>
      <c r="B17" s="15"/>
      <c r="C17" s="9"/>
    </row>
    <row r="18" spans="1:3" x14ac:dyDescent="0.25">
      <c r="A18" s="25" t="s">
        <v>35</v>
      </c>
      <c r="B18" s="15"/>
      <c r="C18" s="9"/>
    </row>
    <row r="19" spans="1:3" x14ac:dyDescent="0.25">
      <c r="A19" s="26" t="s">
        <v>30</v>
      </c>
      <c r="B19" s="26" t="s">
        <v>31</v>
      </c>
      <c r="C19" s="9"/>
    </row>
    <row r="20" spans="1:3" x14ac:dyDescent="0.25">
      <c r="A20" s="14" t="s">
        <v>72</v>
      </c>
      <c r="B20" s="7">
        <v>0</v>
      </c>
      <c r="C20" s="9"/>
    </row>
    <row r="21" spans="1:3" x14ac:dyDescent="0.25">
      <c r="A21" s="14" t="s">
        <v>71</v>
      </c>
      <c r="B21" s="7">
        <v>0</v>
      </c>
      <c r="C21" s="9"/>
    </row>
    <row r="22" spans="1:3" x14ac:dyDescent="0.25">
      <c r="A22" s="14" t="s">
        <v>73</v>
      </c>
      <c r="B22" s="7">
        <v>0</v>
      </c>
      <c r="C22" s="9"/>
    </row>
    <row r="23" spans="1:3" x14ac:dyDescent="0.25">
      <c r="A23" s="14" t="s">
        <v>74</v>
      </c>
      <c r="B23" s="7">
        <v>0</v>
      </c>
      <c r="C23" s="9"/>
    </row>
    <row r="24" spans="1:3" x14ac:dyDescent="0.25">
      <c r="A24" s="14" t="s">
        <v>32</v>
      </c>
      <c r="B24" s="7">
        <v>0</v>
      </c>
      <c r="C24" s="9"/>
    </row>
    <row r="25" spans="1:3" x14ac:dyDescent="0.25">
      <c r="A25" s="14" t="s">
        <v>33</v>
      </c>
      <c r="B25" s="7">
        <v>0</v>
      </c>
      <c r="C25" s="9"/>
    </row>
    <row r="26" spans="1:3" x14ac:dyDescent="0.25">
      <c r="A26" s="16"/>
      <c r="B26" s="16"/>
      <c r="C26" s="9"/>
    </row>
    <row r="27" spans="1:3" x14ac:dyDescent="0.25">
      <c r="A27" s="17" t="s">
        <v>45</v>
      </c>
      <c r="B27" s="16"/>
      <c r="C27" s="9"/>
    </row>
    <row r="28" spans="1:3" x14ac:dyDescent="0.25">
      <c r="A28" s="43" t="s">
        <v>41</v>
      </c>
      <c r="B28" s="42">
        <f>B7+(0.5*B8)+(0.5*B10)+(0.3*B9)</f>
        <v>1</v>
      </c>
      <c r="C28" s="9"/>
    </row>
    <row r="29" spans="1:3" x14ac:dyDescent="0.25">
      <c r="A29" s="43" t="s">
        <v>40</v>
      </c>
      <c r="B29" s="44" t="str">
        <f>IFERROR(IF(SUM(B20:B25)&gt;0,SUM(B20:B25),"Zkontrolujte zadání!"),"Zkontrolujte zadání!")</f>
        <v>Zkontrolujte zadání!</v>
      </c>
      <c r="C29" s="9"/>
    </row>
    <row r="30" spans="1:3" x14ac:dyDescent="0.25">
      <c r="A30" s="17"/>
      <c r="B30" s="27"/>
      <c r="C30" s="9"/>
    </row>
    <row r="31" spans="1:3" ht="20.25" x14ac:dyDescent="0.25">
      <c r="A31" s="28" t="s">
        <v>39</v>
      </c>
      <c r="B31" s="29" t="str" cm="1">
        <f t="array" ref="B31">IFERROR(IF(AND(ISNUMBER(B28),ISNUMBER(B29)),IF(B29&gt;Data!B11,Data!A12,IFERROR(INDEX(Data!A3:A11,MATCH(MIN(IF(Data!B3:B11&gt;=B29,Data!B3:B11)),Data!B3:B11,0)),"Chyba")),"Zkontrolujte zadání!"),"Zkontrolujte zadání!")</f>
        <v>Zkontrolujte zadání!</v>
      </c>
      <c r="C31" s="9"/>
    </row>
    <row r="32" spans="1:3" x14ac:dyDescent="0.25">
      <c r="A32" s="16"/>
      <c r="B32" s="16"/>
      <c r="C32" s="9"/>
    </row>
    <row r="33" spans="1:3" x14ac:dyDescent="0.25">
      <c r="A33" s="30" t="s">
        <v>47</v>
      </c>
      <c r="B33" s="61" t="str">
        <f>IF(ISNUMBER(B31),IF(OR(B31&lt;4,AND(B31&lt;6,B14="Ano"),AND(B31&lt;6,B15="Ano")),"Ano","Ne"),"?")</f>
        <v>?</v>
      </c>
      <c r="C33" s="9"/>
    </row>
    <row r="34" spans="1:3" x14ac:dyDescent="0.25">
      <c r="A34" s="31" t="s">
        <v>70</v>
      </c>
      <c r="B34" s="62"/>
      <c r="C34" s="9"/>
    </row>
    <row r="35" spans="1:3" x14ac:dyDescent="0.25">
      <c r="A35" s="21"/>
      <c r="B35" s="16"/>
      <c r="C35" s="9"/>
    </row>
    <row r="36" spans="1:3" ht="15" customHeight="1" x14ac:dyDescent="0.25">
      <c r="A36" s="30" t="s">
        <v>48</v>
      </c>
      <c r="B36" s="61" t="str">
        <f>IF(ISNUMBER(B31),IF(B31&lt;5,"Ano","Ne"),"?")</f>
        <v>?</v>
      </c>
      <c r="C36" s="9"/>
    </row>
    <row r="37" spans="1:3" ht="12.75" customHeight="1" x14ac:dyDescent="0.25">
      <c r="A37" s="31" t="s">
        <v>46</v>
      </c>
      <c r="B37" s="62"/>
      <c r="C37" s="9"/>
    </row>
    <row r="38" spans="1:3" x14ac:dyDescent="0.25">
      <c r="A38" s="16"/>
      <c r="B38" s="16"/>
      <c r="C38" s="9"/>
    </row>
    <row r="39" spans="1:3" x14ac:dyDescent="0.25">
      <c r="A39" s="30" t="s">
        <v>97</v>
      </c>
      <c r="B39" s="63" t="str">
        <f>IF(ISNUMBER(B31),IF(OR(B31&lt;4,AND(B31&lt;6,B14="Ano"),AND(B31&lt;6,B15="Ano")),"Ano","Ne"),"?")</f>
        <v>?</v>
      </c>
      <c r="C39" s="9"/>
    </row>
    <row r="40" spans="1:3" x14ac:dyDescent="0.25">
      <c r="A40" s="31" t="s">
        <v>98</v>
      </c>
      <c r="B40" s="64"/>
      <c r="C40" s="9"/>
    </row>
    <row r="41" spans="1:3" x14ac:dyDescent="0.25">
      <c r="A41" s="16"/>
      <c r="B41" s="16"/>
      <c r="C41" s="9"/>
    </row>
    <row r="42" spans="1:3" x14ac:dyDescent="0.25">
      <c r="A42" s="17" t="s">
        <v>66</v>
      </c>
      <c r="B42" s="16"/>
      <c r="C42" s="9"/>
    </row>
    <row r="43" spans="1:3" x14ac:dyDescent="0.25">
      <c r="A43" s="14" t="s">
        <v>67</v>
      </c>
      <c r="B43" s="7"/>
      <c r="C43" s="9"/>
    </row>
    <row r="44" spans="1:3" x14ac:dyDescent="0.25">
      <c r="A44" s="14" t="s">
        <v>68</v>
      </c>
      <c r="B44" s="7"/>
      <c r="C44" s="9"/>
    </row>
    <row r="45" spans="1:3" x14ac:dyDescent="0.25">
      <c r="A45" s="16" t="str">
        <f ca="1">_xlfn.CONCAT("Datum zpracování: ",DAY(TODAY()),". ",MONTH(TODAY()),". ",YEAR(TODAY()))</f>
        <v>Datum zpracování: 20. 8. 2026</v>
      </c>
      <c r="B45" s="16"/>
      <c r="C45" s="9"/>
    </row>
    <row r="46" spans="1:3" x14ac:dyDescent="0.25">
      <c r="A46" s="16"/>
      <c r="B46" s="32"/>
      <c r="C46" s="9"/>
    </row>
    <row r="47" spans="1:3" x14ac:dyDescent="0.25">
      <c r="A47" s="33" t="str">
        <f>'Pokyny k vyplnění'!A37</f>
        <v>verze 1.2 (24. 6. 2026)</v>
      </c>
      <c r="B47" s="34" t="s">
        <v>69</v>
      </c>
      <c r="C47" s="9"/>
    </row>
    <row r="48" spans="1:3" hidden="1" x14ac:dyDescent="0.25">
      <c r="A48" s="11"/>
      <c r="B48" s="10"/>
      <c r="C48" s="9"/>
    </row>
    <row r="49" spans="1:2" hidden="1" x14ac:dyDescent="0.25">
      <c r="A49" s="8"/>
      <c r="B49" s="8"/>
    </row>
    <row r="50" spans="1:2" hidden="1" x14ac:dyDescent="0.25">
      <c r="A50" s="8"/>
      <c r="B50" s="8"/>
    </row>
  </sheetData>
  <sheetProtection algorithmName="SHA-512" hashValue="PZBwJt1n2Z0oY7QOQk9mT5TykcphZbH7ob/gQ29Ctu9UneZYT1YsC7p5o+WbBgMvjoF8Z/XMZqkRQom9W4OlZw==" saltValue="pVKEtlR5G7UHYP6uamFUmQ==" spinCount="100000" sheet="1" objects="1" scenarios="1"/>
  <mergeCells count="4">
    <mergeCell ref="B36:B37"/>
    <mergeCell ref="B33:B34"/>
    <mergeCell ref="A2:B2"/>
    <mergeCell ref="B39:B40"/>
  </mergeCells>
  <conditionalFormatting sqref="B29">
    <cfRule type="containsText" dxfId="9" priority="3" operator="containsText" text="Zkontrolujte">
      <formula>NOT(ISERROR(SEARCH("Zkontrolujte",B29)))</formula>
    </cfRule>
  </conditionalFormatting>
  <conditionalFormatting sqref="B31">
    <cfRule type="containsText" dxfId="8" priority="4" operator="containsText" text="Zkontrolujte">
      <formula>NOT(ISERROR(SEARCH("Zkontrolujte",B31)))</formula>
    </cfRule>
    <cfRule type="colorScale" priority="5">
      <colorScale>
        <cfvo type="num" val="1"/>
        <cfvo type="num" val="5"/>
        <cfvo type="num" val="10"/>
        <color rgb="FF00B050"/>
        <color rgb="FFFFEB84"/>
        <color rgb="FFC00000"/>
      </colorScale>
    </cfRule>
  </conditionalFormatting>
  <conditionalFormatting sqref="B33:B34">
    <cfRule type="containsText" dxfId="7" priority="9" operator="containsText" text="Ano">
      <formula>NOT(ISERROR(SEARCH("Ano",B33)))</formula>
    </cfRule>
    <cfRule type="containsText" dxfId="6" priority="10" operator="containsText" text="Ne">
      <formula>NOT(ISERROR(SEARCH("Ne",B33)))</formula>
    </cfRule>
    <cfRule type="containsText" dxfId="5" priority="11" operator="containsText" text="?">
      <formula>NOT(ISERROR(SEARCH("?",B33)))</formula>
    </cfRule>
  </conditionalFormatting>
  <conditionalFormatting sqref="B36:B37">
    <cfRule type="containsText" dxfId="4" priority="6" operator="containsText" text="Ano">
      <formula>NOT(ISERROR(SEARCH("Ano",B36)))</formula>
    </cfRule>
    <cfRule type="containsText" dxfId="3" priority="7" operator="containsText" text="Ne">
      <formula>NOT(ISERROR(SEARCH("Ne",B36)))</formula>
    </cfRule>
    <cfRule type="containsText" dxfId="2" priority="8" operator="containsText" text="?">
      <formula>NOT(ISERROR(SEARCH("?",B36)))</formula>
    </cfRule>
  </conditionalFormatting>
  <conditionalFormatting sqref="B39:B40">
    <cfRule type="cellIs" dxfId="1" priority="1" operator="equal">
      <formula>"NE"</formula>
    </cfRule>
    <cfRule type="cellIs" dxfId="0" priority="2" operator="equal">
      <formula>"Ano"</formula>
    </cfRule>
  </conditionalFormatting>
  <dataValidations count="5">
    <dataValidation type="list" showInputMessage="1" showErrorMessage="1" errorTitle="Chyba při zadání" error="Vyberte prosím správný údaj ze seznamu." prompt="Zvolte, zda se jedná o domácnost složenou výhradně z osob pobírajících starobní důchod." sqref="B14" xr:uid="{7E0C7748-A88C-46EF-A008-48405738FCDA}">
      <formula1>"Ano,Ne"</formula1>
    </dataValidation>
    <dataValidation type="list" showInputMessage="1" showErrorMessage="1" errorTitle="Chyba při zadání" error="Vyberte prosím správný údaj ze seznamu." prompt="Zadejte, zda je v domácnosti alespoň jedna osoba, která pobírá invalidní důchod III. stupně." sqref="B15" xr:uid="{CABC69A4-2FB6-4D01-9BC6-77FAA5FCF4CB}">
      <formula1>"Ano,Ne"</formula1>
    </dataValidation>
    <dataValidation type="whole" operator="equal" allowBlank="1" showInputMessage="1" showErrorMessage="1" errorTitle="Chyba při zadání" error="Hodnota v této buňce musí být rovna číslu 1." prompt="První člen domácnosti. Ponechte vyplněnou hodnotu jedna." sqref="B7" xr:uid="{8FA5AF0A-4795-419C-97BF-C9FCA66599BE}">
      <formula1>1</formula1>
    </dataValidation>
    <dataValidation type="whole" operator="greaterThanOrEqual" showInputMessage="1" showErrorMessage="1" errorTitle="Chyba zadání" error="Zadávejte částky v celých korunách. V případě, že daný druh příjmu není pro Vaši domácnost relevantní zadejte do příslušného řádku nulu." prompt="Zadejte částku odpovídající čistému měsíčnímu příjmu za všechny členy domácnosti. Pokud pro Vaši domácnost není daný druh příjmu relevantní, vložte v příslušném řádku hodnotu nula." sqref="B20:B25" xr:uid="{6ED65E76-88F9-468C-870F-2EA823D950C0}">
      <formula1>0</formula1>
    </dataValidation>
    <dataValidation type="whole" showInputMessage="1" showErrorMessage="1" errorTitle="Chyba zadání" error="Zadejte prosím celé číslo vyjadřující počet členů domácnosti v dané kategorii. V případě, že daná kategorie není pro domácnost relevantní, vyplňte nulu. Maximální počet členů v jedné kategorii je 15." prompt="Zadejte počet členů domácnosti v dané kategorii. Pokud v domácnosti takoví členové nejsou, zadejte hodnotu nula." sqref="B8:B10" xr:uid="{303C6FBA-0E11-418F-B3E7-67B8643AEA13}">
      <formula1>0</formula1>
      <formula2>15</formula2>
    </dataValidation>
  </dataValidations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016D9-E908-419B-B00C-82796F28BA1E}">
  <sheetPr codeName="List3">
    <tabColor theme="2" tint="-9.9978637043366805E-2"/>
    <pageSetUpPr fitToPage="1"/>
  </sheetPr>
  <dimension ref="A1:Q23"/>
  <sheetViews>
    <sheetView workbookViewId="0">
      <selection activeCell="J3" sqref="J3"/>
    </sheetView>
  </sheetViews>
  <sheetFormatPr defaultColWidth="0" defaultRowHeight="15" zeroHeight="1" x14ac:dyDescent="0.25"/>
  <cols>
    <col min="1" max="1" width="41.85546875" bestFit="1" customWidth="1"/>
    <col min="2" max="2" width="11.7109375" bestFit="1" customWidth="1"/>
    <col min="3" max="3" width="16" bestFit="1" customWidth="1"/>
    <col min="4" max="4" width="12" bestFit="1" customWidth="1"/>
    <col min="5" max="5" width="18.7109375" bestFit="1" customWidth="1"/>
    <col min="6" max="11" width="10.140625" bestFit="1" customWidth="1"/>
    <col min="12" max="14" width="11" bestFit="1" customWidth="1"/>
    <col min="15" max="15" width="9.140625" customWidth="1"/>
    <col min="16" max="17" width="0" hidden="1" customWidth="1"/>
    <col min="18" max="16384" width="9.140625" hidden="1"/>
  </cols>
  <sheetData>
    <row r="1" spans="1:17" x14ac:dyDescent="0.25">
      <c r="A1" s="1"/>
      <c r="B1" s="2"/>
      <c r="C1" s="2"/>
      <c r="D1" s="2"/>
      <c r="E1" s="3"/>
      <c r="F1" s="65" t="s">
        <v>0</v>
      </c>
      <c r="G1" s="66"/>
      <c r="H1" s="66"/>
      <c r="I1" s="66"/>
      <c r="J1" s="66"/>
      <c r="K1" s="66"/>
      <c r="L1" s="66"/>
      <c r="M1" s="66"/>
      <c r="N1" s="66"/>
      <c r="O1" s="67"/>
    </row>
    <row r="2" spans="1:17" x14ac:dyDescent="0.25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>
        <v>1</v>
      </c>
      <c r="G2" s="35">
        <v>2</v>
      </c>
      <c r="H2" s="35">
        <v>3</v>
      </c>
      <c r="I2" s="35">
        <v>4</v>
      </c>
      <c r="J2" s="35">
        <v>5</v>
      </c>
      <c r="K2" s="35">
        <v>6</v>
      </c>
      <c r="L2" s="35">
        <v>7</v>
      </c>
      <c r="M2" s="35">
        <v>8</v>
      </c>
      <c r="N2" s="35">
        <v>9</v>
      </c>
      <c r="O2" s="35">
        <v>10</v>
      </c>
    </row>
    <row r="3" spans="1:17" x14ac:dyDescent="0.25">
      <c r="A3" s="36" t="s">
        <v>6</v>
      </c>
      <c r="B3" s="36">
        <v>1</v>
      </c>
      <c r="C3" s="36">
        <v>0</v>
      </c>
      <c r="D3" s="36">
        <v>0</v>
      </c>
      <c r="E3" s="36">
        <f>B3+0.5*C3+0.3*D3</f>
        <v>1</v>
      </c>
      <c r="F3" s="37">
        <v>19416.666666666668</v>
      </c>
      <c r="G3" s="37">
        <v>22765.833333333332</v>
      </c>
      <c r="H3" s="37">
        <v>25425.5</v>
      </c>
      <c r="I3" s="37">
        <v>28198</v>
      </c>
      <c r="J3" s="37">
        <v>31058.333333333332</v>
      </c>
      <c r="K3" s="37">
        <v>34417</v>
      </c>
      <c r="L3" s="37">
        <v>38513.416666666664</v>
      </c>
      <c r="M3" s="37">
        <v>44216.5</v>
      </c>
      <c r="N3" s="37">
        <v>54056</v>
      </c>
      <c r="O3" s="36"/>
    </row>
    <row r="4" spans="1:17" x14ac:dyDescent="0.25">
      <c r="A4" s="36" t="s">
        <v>7</v>
      </c>
      <c r="B4" s="36">
        <v>1</v>
      </c>
      <c r="C4" s="36">
        <v>0</v>
      </c>
      <c r="D4" s="36">
        <v>1</v>
      </c>
      <c r="E4" s="36">
        <f t="shared" ref="E4:E12" si="0">B4+0.5*C4+0.3*D4</f>
        <v>1.3</v>
      </c>
      <c r="F4" s="37">
        <v>25241.666666666668</v>
      </c>
      <c r="G4" s="37">
        <v>29595.583333333332</v>
      </c>
      <c r="H4" s="37">
        <v>33053.15</v>
      </c>
      <c r="I4" s="37">
        <v>36657.4</v>
      </c>
      <c r="J4" s="37">
        <v>40375.833333333336</v>
      </c>
      <c r="K4" s="37">
        <v>44742.1</v>
      </c>
      <c r="L4" s="37">
        <v>50067.441666666666</v>
      </c>
      <c r="M4" s="37">
        <v>57481.450000000004</v>
      </c>
      <c r="N4" s="37">
        <v>70272.800000000003</v>
      </c>
      <c r="O4" s="36"/>
      <c r="Q4" s="5"/>
    </row>
    <row r="5" spans="1:17" x14ac:dyDescent="0.25">
      <c r="A5" s="36" t="s">
        <v>8</v>
      </c>
      <c r="B5" s="36">
        <v>1</v>
      </c>
      <c r="C5" s="36">
        <v>0</v>
      </c>
      <c r="D5" s="36">
        <v>2</v>
      </c>
      <c r="E5" s="36">
        <f t="shared" si="0"/>
        <v>1.6</v>
      </c>
      <c r="F5" s="37">
        <v>31066.666666666672</v>
      </c>
      <c r="G5" s="37">
        <v>36425.333333333336</v>
      </c>
      <c r="H5" s="37">
        <v>40680.800000000003</v>
      </c>
      <c r="I5" s="37">
        <v>45116.800000000003</v>
      </c>
      <c r="J5" s="37">
        <v>49693.333333333336</v>
      </c>
      <c r="K5" s="37">
        <v>55067.200000000004</v>
      </c>
      <c r="L5" s="37">
        <v>61621.466666666667</v>
      </c>
      <c r="M5" s="37">
        <v>70746.400000000009</v>
      </c>
      <c r="N5" s="37">
        <v>86489.600000000006</v>
      </c>
      <c r="O5" s="36"/>
    </row>
    <row r="6" spans="1:17" x14ac:dyDescent="0.25">
      <c r="A6" s="36" t="s">
        <v>9</v>
      </c>
      <c r="B6" s="36">
        <v>1</v>
      </c>
      <c r="C6" s="36">
        <v>1</v>
      </c>
      <c r="D6" s="36">
        <v>0</v>
      </c>
      <c r="E6" s="36">
        <f>B6+0.5*C6+0.3*D6</f>
        <v>1.5</v>
      </c>
      <c r="F6" s="37">
        <v>29125</v>
      </c>
      <c r="G6" s="37">
        <v>34148.75</v>
      </c>
      <c r="H6" s="37">
        <v>38138.25</v>
      </c>
      <c r="I6" s="37">
        <v>42297</v>
      </c>
      <c r="J6" s="37">
        <v>46587.5</v>
      </c>
      <c r="K6" s="37">
        <v>51625.5</v>
      </c>
      <c r="L6" s="37">
        <v>57770.125</v>
      </c>
      <c r="M6" s="37">
        <v>66324.75</v>
      </c>
      <c r="N6" s="37">
        <v>81084</v>
      </c>
      <c r="O6" s="36"/>
    </row>
    <row r="7" spans="1:17" x14ac:dyDescent="0.25">
      <c r="A7" s="36" t="s">
        <v>10</v>
      </c>
      <c r="B7" s="36">
        <v>1</v>
      </c>
      <c r="C7" s="36">
        <v>1</v>
      </c>
      <c r="D7" s="36">
        <v>1</v>
      </c>
      <c r="E7" s="36">
        <f t="shared" si="0"/>
        <v>1.8</v>
      </c>
      <c r="F7" s="37">
        <v>34950</v>
      </c>
      <c r="G7" s="37">
        <v>40978.5</v>
      </c>
      <c r="H7" s="37">
        <v>45765.9</v>
      </c>
      <c r="I7" s="37">
        <v>50756.4</v>
      </c>
      <c r="J7" s="37">
        <v>55905</v>
      </c>
      <c r="K7" s="37">
        <v>61950.6</v>
      </c>
      <c r="L7" s="37">
        <v>69324.149999999994</v>
      </c>
      <c r="M7" s="37">
        <v>79589.7</v>
      </c>
      <c r="N7" s="37">
        <v>97300.800000000003</v>
      </c>
      <c r="O7" s="36"/>
    </row>
    <row r="8" spans="1:17" x14ac:dyDescent="0.25">
      <c r="A8" s="36" t="s">
        <v>11</v>
      </c>
      <c r="B8" s="36">
        <v>1</v>
      </c>
      <c r="C8" s="36">
        <v>1</v>
      </c>
      <c r="D8" s="36">
        <v>2</v>
      </c>
      <c r="E8" s="36">
        <f t="shared" si="0"/>
        <v>2.1</v>
      </c>
      <c r="F8" s="37">
        <v>40775.000000000007</v>
      </c>
      <c r="G8" s="37">
        <v>47808.25</v>
      </c>
      <c r="H8" s="37">
        <v>53393.55</v>
      </c>
      <c r="I8" s="37">
        <v>59215.8</v>
      </c>
      <c r="J8" s="37">
        <v>65222.5</v>
      </c>
      <c r="K8" s="37">
        <v>72275.7</v>
      </c>
      <c r="L8" s="37">
        <v>80878.175000000003</v>
      </c>
      <c r="M8" s="37">
        <v>92854.650000000009</v>
      </c>
      <c r="N8" s="37">
        <v>113517.6</v>
      </c>
      <c r="O8" s="36"/>
    </row>
    <row r="9" spans="1:17" x14ac:dyDescent="0.25">
      <c r="A9" s="36" t="s">
        <v>12</v>
      </c>
      <c r="B9" s="36">
        <v>1</v>
      </c>
      <c r="C9" s="36">
        <v>2</v>
      </c>
      <c r="D9" s="36">
        <v>1</v>
      </c>
      <c r="E9" s="36">
        <f t="shared" si="0"/>
        <v>2.2999999999999998</v>
      </c>
      <c r="F9" s="37">
        <v>44658.333333333336</v>
      </c>
      <c r="G9" s="37">
        <v>52361.416666666657</v>
      </c>
      <c r="H9" s="37">
        <v>58478.649999999994</v>
      </c>
      <c r="I9" s="37">
        <v>64855.399999999994</v>
      </c>
      <c r="J9" s="37">
        <v>71434.166666666657</v>
      </c>
      <c r="K9" s="37">
        <v>79159.099999999991</v>
      </c>
      <c r="L9" s="37">
        <v>88580.858333333323</v>
      </c>
      <c r="M9" s="37">
        <v>101697.95</v>
      </c>
      <c r="N9" s="37">
        <v>124328.79999999999</v>
      </c>
      <c r="O9" s="36"/>
    </row>
    <row r="10" spans="1:17" x14ac:dyDescent="0.25">
      <c r="A10" s="36" t="s">
        <v>13</v>
      </c>
      <c r="B10" s="36">
        <v>1</v>
      </c>
      <c r="C10" s="36">
        <v>2</v>
      </c>
      <c r="D10" s="36">
        <v>2</v>
      </c>
      <c r="E10" s="36">
        <f t="shared" si="0"/>
        <v>2.6</v>
      </c>
      <c r="F10" s="37">
        <v>50483.333333333336</v>
      </c>
      <c r="G10" s="37">
        <v>59191.166666666664</v>
      </c>
      <c r="H10" s="37">
        <v>66106.3</v>
      </c>
      <c r="I10" s="37">
        <v>73314.8</v>
      </c>
      <c r="J10" s="37">
        <v>80751.666666666672</v>
      </c>
      <c r="K10" s="37">
        <v>89484.2</v>
      </c>
      <c r="L10" s="37">
        <v>100134.88333333333</v>
      </c>
      <c r="M10" s="37">
        <v>114962.90000000001</v>
      </c>
      <c r="N10" s="37">
        <v>140545.60000000001</v>
      </c>
      <c r="O10" s="36"/>
    </row>
    <row r="11" spans="1:17" x14ac:dyDescent="0.25">
      <c r="A11" s="36" t="s">
        <v>14</v>
      </c>
      <c r="B11" s="36">
        <v>1</v>
      </c>
      <c r="C11" s="36">
        <v>1</v>
      </c>
      <c r="D11" s="36">
        <v>3</v>
      </c>
      <c r="E11" s="36">
        <f t="shared" si="0"/>
        <v>2.4</v>
      </c>
      <c r="F11" s="37">
        <v>46600</v>
      </c>
      <c r="G11" s="37">
        <v>54637.999999999993</v>
      </c>
      <c r="H11" s="37">
        <v>61021.2</v>
      </c>
      <c r="I11" s="37">
        <v>67675.199999999997</v>
      </c>
      <c r="J11" s="37">
        <v>74540</v>
      </c>
      <c r="K11" s="37">
        <v>82600.800000000003</v>
      </c>
      <c r="L11" s="37">
        <v>92432.2</v>
      </c>
      <c r="M11" s="37">
        <v>106119.59999999999</v>
      </c>
      <c r="N11" s="37">
        <v>129734.39999999999</v>
      </c>
      <c r="O11" s="36"/>
    </row>
    <row r="12" spans="1:17" x14ac:dyDescent="0.25">
      <c r="A12" s="36" t="s">
        <v>15</v>
      </c>
      <c r="B12" s="36">
        <v>1</v>
      </c>
      <c r="C12" s="36">
        <v>1</v>
      </c>
      <c r="D12" s="36">
        <v>4</v>
      </c>
      <c r="E12" s="36">
        <f t="shared" si="0"/>
        <v>2.7</v>
      </c>
      <c r="F12" s="37">
        <v>52425.000000000007</v>
      </c>
      <c r="G12" s="37">
        <v>61467.75</v>
      </c>
      <c r="H12" s="37">
        <v>68648.850000000006</v>
      </c>
      <c r="I12" s="37">
        <v>76134.600000000006</v>
      </c>
      <c r="J12" s="37">
        <v>83857.5</v>
      </c>
      <c r="K12" s="37">
        <v>92925.900000000009</v>
      </c>
      <c r="L12" s="37">
        <v>103986.22500000001</v>
      </c>
      <c r="M12" s="37">
        <v>119384.55</v>
      </c>
      <c r="N12" s="37">
        <v>145951.20000000001</v>
      </c>
      <c r="O12" s="36"/>
    </row>
    <row r="13" spans="1:17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</row>
    <row r="14" spans="1:17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</row>
    <row r="15" spans="1:17" x14ac:dyDescent="0.25">
      <c r="A15" s="39" t="s">
        <v>16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</row>
    <row r="16" spans="1:17" x14ac:dyDescent="0.25">
      <c r="A16" s="38" t="s">
        <v>17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</row>
    <row r="17" spans="1:15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</row>
    <row r="18" spans="1:15" x14ac:dyDescent="0.25">
      <c r="A18" s="39" t="s">
        <v>18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</row>
    <row r="19" spans="1:15" x14ac:dyDescent="0.25">
      <c r="A19" s="38" t="s">
        <v>19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</row>
    <row r="20" spans="1:15" x14ac:dyDescent="0.25">
      <c r="A20" s="38" t="s">
        <v>20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40"/>
      <c r="M20" s="40"/>
      <c r="N20" s="40"/>
      <c r="O20" s="40"/>
    </row>
    <row r="21" spans="1:15" x14ac:dyDescent="0.25">
      <c r="A21" s="38" t="s">
        <v>21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</row>
    <row r="22" spans="1:15" hidden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idden="1" x14ac:dyDescent="0.25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</row>
  </sheetData>
  <sheetProtection algorithmName="SHA-512" hashValue="9AtN+pla9zX3UQoTvPWvI+1cXpAKtQ5qf72I2DvvYpPlyjJ4BopRnPYzjg6qdKu2tgifHUuxXdpnyPPu3UuXhw==" saltValue="vHVtx1trmxk4THV59c42Bw==" spinCount="100000" sheet="1" objects="1" scenarios="1"/>
  <mergeCells count="2">
    <mergeCell ref="F1:O1"/>
    <mergeCell ref="A23:O23"/>
  </mergeCells>
  <pageMargins left="0.7" right="0.7" top="0.78740157499999996" bottom="0.78740157499999996" header="0.3" footer="0.3"/>
  <pageSetup paperSize="9" scale="6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D105E-ECFC-4545-B3AC-490C218C3BC6}">
  <sheetPr codeName="List4">
    <tabColor theme="2" tint="-9.9978637043366805E-2"/>
  </sheetPr>
  <dimension ref="A1:C12"/>
  <sheetViews>
    <sheetView workbookViewId="0">
      <selection activeCell="C6" sqref="C6"/>
    </sheetView>
  </sheetViews>
  <sheetFormatPr defaultColWidth="0" defaultRowHeight="15" zeroHeight="1" x14ac:dyDescent="0.25"/>
  <cols>
    <col min="1" max="3" width="9.140625" customWidth="1"/>
    <col min="4" max="16384" width="9.140625" hidden="1"/>
  </cols>
  <sheetData>
    <row r="1" spans="1:3" x14ac:dyDescent="0.25">
      <c r="A1" s="41" t="s">
        <v>42</v>
      </c>
      <c r="B1" s="41" t="s">
        <v>43</v>
      </c>
      <c r="C1" s="41" t="s">
        <v>44</v>
      </c>
    </row>
    <row r="2" spans="1:3" x14ac:dyDescent="0.25">
      <c r="A2" s="41"/>
      <c r="B2" s="41">
        <f>'Výpočtový nástroj'!B28</f>
        <v>1</v>
      </c>
      <c r="C2" s="41">
        <v>1</v>
      </c>
    </row>
    <row r="3" spans="1:3" x14ac:dyDescent="0.25">
      <c r="A3" s="41">
        <v>1</v>
      </c>
      <c r="B3" s="41">
        <f>'Výpočtový nástroj'!$B$28*Data!C3</f>
        <v>19416.666666666668</v>
      </c>
      <c r="C3" s="41" cm="1">
        <f t="array" ref="C3:C11">TRANSPOSE('Definice decilů'!F3:N3)</f>
        <v>19416.666666666668</v>
      </c>
    </row>
    <row r="4" spans="1:3" x14ac:dyDescent="0.25">
      <c r="A4" s="41">
        <v>2</v>
      </c>
      <c r="B4" s="41">
        <f>'Výpočtový nástroj'!$B$28*Data!C4</f>
        <v>22765.833333333332</v>
      </c>
      <c r="C4" s="41">
        <v>22765.833333333332</v>
      </c>
    </row>
    <row r="5" spans="1:3" x14ac:dyDescent="0.25">
      <c r="A5" s="41">
        <v>3</v>
      </c>
      <c r="B5" s="41">
        <f>'Výpočtový nástroj'!$B$28*Data!C5</f>
        <v>25425.5</v>
      </c>
      <c r="C5" s="41">
        <v>25425.5</v>
      </c>
    </row>
    <row r="6" spans="1:3" x14ac:dyDescent="0.25">
      <c r="A6" s="41">
        <v>4</v>
      </c>
      <c r="B6" s="41">
        <f>'Výpočtový nástroj'!$B$28*Data!C6</f>
        <v>28198</v>
      </c>
      <c r="C6" s="41">
        <v>28198</v>
      </c>
    </row>
    <row r="7" spans="1:3" x14ac:dyDescent="0.25">
      <c r="A7" s="41">
        <v>5</v>
      </c>
      <c r="B7" s="41">
        <f>'Výpočtový nástroj'!$B$28*Data!C7</f>
        <v>31058.333333333332</v>
      </c>
      <c r="C7" s="41">
        <v>31058.333333333332</v>
      </c>
    </row>
    <row r="8" spans="1:3" x14ac:dyDescent="0.25">
      <c r="A8" s="41">
        <v>6</v>
      </c>
      <c r="B8" s="41">
        <f>'Výpočtový nástroj'!$B$28*Data!C8</f>
        <v>34417</v>
      </c>
      <c r="C8" s="41">
        <v>34417</v>
      </c>
    </row>
    <row r="9" spans="1:3" x14ac:dyDescent="0.25">
      <c r="A9" s="41">
        <v>7</v>
      </c>
      <c r="B9" s="41">
        <f>'Výpočtový nástroj'!$B$28*Data!C9</f>
        <v>38513.416666666664</v>
      </c>
      <c r="C9" s="41">
        <v>38513.416666666664</v>
      </c>
    </row>
    <row r="10" spans="1:3" x14ac:dyDescent="0.25">
      <c r="A10" s="41">
        <v>8</v>
      </c>
      <c r="B10" s="41">
        <f>'Výpočtový nástroj'!$B$28*Data!C10</f>
        <v>44216.5</v>
      </c>
      <c r="C10" s="41">
        <v>44216.5</v>
      </c>
    </row>
    <row r="11" spans="1:3" x14ac:dyDescent="0.25">
      <c r="A11" s="41">
        <v>9</v>
      </c>
      <c r="B11" s="41">
        <f>'Výpočtový nástroj'!$B$28*Data!C11</f>
        <v>54056</v>
      </c>
      <c r="C11" s="41">
        <v>54056</v>
      </c>
    </row>
    <row r="12" spans="1:3" x14ac:dyDescent="0.25">
      <c r="A12" s="41">
        <v>10</v>
      </c>
      <c r="B12" s="41"/>
      <c r="C12" s="4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 k vyplnění</vt:lpstr>
      <vt:lpstr>Výpočtový nástroj</vt:lpstr>
      <vt:lpstr>Definice decilů</vt:lpstr>
      <vt:lpstr>Data</vt:lpstr>
      <vt:lpstr>'Definice decilů'!Oblast_tisku</vt:lpstr>
      <vt:lpstr>'Pokyny k vyplnění'!Oblast_tisku</vt:lpstr>
      <vt:lpstr>'Výpočtový nástroj'!Oblast_tisku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Hrbek</dc:creator>
  <cp:lastModifiedBy>Simona Vitvarová</cp:lastModifiedBy>
  <cp:lastPrinted>2026-05-29T15:23:17Z</cp:lastPrinted>
  <dcterms:created xsi:type="dcterms:W3CDTF">2026-05-29T10:30:41Z</dcterms:created>
  <dcterms:modified xsi:type="dcterms:W3CDTF">2026-08-20T14:36:29Z</dcterms:modified>
</cp:coreProperties>
</file>